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90" yWindow="15" windowWidth="9435" windowHeight="5115" tabRatio="850" activeTab="7"/>
  </bookViews>
  <sheets>
    <sheet name="Automotive Data 2013" sheetId="2" r:id="rId1"/>
    <sheet name="Currency" sheetId="9" state="hidden" r:id="rId2"/>
    <sheet name="Data" sheetId="19" state="hidden" r:id="rId3"/>
    <sheet name="March - Detailed" sheetId="20" r:id="rId4"/>
    <sheet name="April - Detailed" sheetId="21" r:id="rId5"/>
    <sheet name="May - Detailed" sheetId="23" r:id="rId6"/>
    <sheet name="June - Detailed" sheetId="24" r:id="rId7"/>
    <sheet name="July - Detailed" sheetId="25" r:id="rId8"/>
  </sheets>
  <externalReferences>
    <externalReference r:id="rId9"/>
  </externalReferences>
  <definedNames>
    <definedName name="__IntlFixup" hidden="1">TRUE</definedName>
    <definedName name="_Order1" hidden="1">0</definedName>
    <definedName name="ContactPill">[1]Data!$B$1:$B$6</definedName>
    <definedName name="Currency">Currency!$D$1:$D$35</definedName>
    <definedName name="Data.Dump" localSheetId="4" hidden="1">OFFSET([0]!Data.Top.Left,1,0)</definedName>
    <definedName name="Data.Dump" localSheetId="7" hidden="1">OFFSET([0]!Data.Top.Left,1,0)</definedName>
    <definedName name="Data.Dump" localSheetId="6" hidden="1">OFFSET([0]!Data.Top.Left,1,0)</definedName>
    <definedName name="Data.Dump" localSheetId="5" hidden="1">OFFSET([0]!Data.Top.Left,1,0)</definedName>
    <definedName name="Data.Dump" hidden="1">OFFSET([0]!Data.Top.Left,1,0)</definedName>
    <definedName name="Date">Data!$A$1:$A$33</definedName>
    <definedName name="DeliveryTerm">[1]Data!$E$1:$E$13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ifetime">Data!$B$1:$B$13</definedName>
    <definedName name="Macro1">[0]!Macro1</definedName>
    <definedName name="Macro2">[0]!Macro2</definedName>
    <definedName name="Material">[1]Data!$G$1:$G$4</definedName>
    <definedName name="Ownership" localSheetId="4" hidden="1">OFFSET([0]!Data.Top.Left,1,0)</definedName>
    <definedName name="Ownership" localSheetId="7" hidden="1">OFFSET([0]!Data.Top.Left,1,0)</definedName>
    <definedName name="Ownership" localSheetId="6" hidden="1">OFFSET([0]!Data.Top.Left,1,0)</definedName>
    <definedName name="Ownership" localSheetId="5" hidden="1">OFFSET([0]!Data.Top.Left,1,0)</definedName>
    <definedName name="Ownership" hidden="1">OFFSET([0]!Data.Top.Left,1,0)</definedName>
    <definedName name="_xlnm.Print_Area" localSheetId="0">'Automotive Data 2013'!$A$1:$J$129,'Automotive Data 2013'!$K$1:$R$57</definedName>
    <definedName name="_xlnm.Print_Area" localSheetId="7">'July - Detailed'!$A$1:$V$86</definedName>
    <definedName name="Survey1to5">Data!$J$1:$J$6</definedName>
    <definedName name="SurveyAcceptable">Data!$F$1:$F$6</definedName>
    <definedName name="SurveyCity">Data!$H$1:$H$7</definedName>
    <definedName name="SurveyDepartment">Data!$C$1:$C$3</definedName>
    <definedName name="SurveyDifficult">Data!$G$1:$G$6</definedName>
    <definedName name="SurveyGoodPoor">Data!$E$1:$E$6</definedName>
    <definedName name="SurveyIncoterm">Data!$I$1:$I$5</definedName>
    <definedName name="SurveyYesNo">Data!$D$1:$D$3</definedName>
    <definedName name="Title" localSheetId="4">[1]Calculation!#REF!</definedName>
    <definedName name="Title" localSheetId="7">[1]Calculation!#REF!</definedName>
    <definedName name="Title" localSheetId="6">[1]Calculation!#REF!</definedName>
    <definedName name="Title" localSheetId="5">[1]Calculation!#REF!</definedName>
    <definedName name="Title">[1]Calculation!#REF!</definedName>
    <definedName name="Types">[1]Data!$A$1:$A$5</definedName>
    <definedName name="YesNo">[1]Data!$F$1:$F$3</definedName>
  </definedNames>
  <calcPr calcId="145621"/>
</workbook>
</file>

<file path=xl/calcChain.xml><?xml version="1.0" encoding="utf-8"?>
<calcChain xmlns="http://schemas.openxmlformats.org/spreadsheetml/2006/main">
  <c r="F19" i="25" l="1"/>
  <c r="F20" i="25"/>
  <c r="F15" i="25"/>
  <c r="F16" i="25"/>
  <c r="F4" i="25"/>
  <c r="I24" i="25"/>
  <c r="H24" i="25"/>
  <c r="G24" i="25"/>
  <c r="G19" i="25" s="1"/>
  <c r="G20" i="25" s="1"/>
  <c r="F24" i="25"/>
  <c r="E24" i="25"/>
  <c r="E19" i="25" s="1"/>
  <c r="E20" i="25" s="1"/>
  <c r="D24" i="25"/>
  <c r="G4" i="25"/>
  <c r="H4" i="25"/>
  <c r="H19" i="25" s="1"/>
  <c r="H20" i="25" s="1"/>
  <c r="I4" i="25"/>
  <c r="E4" i="25"/>
  <c r="D4" i="25"/>
  <c r="E15" i="25"/>
  <c r="G15" i="25"/>
  <c r="H15" i="25"/>
  <c r="H16" i="25" s="1"/>
  <c r="I15" i="25"/>
  <c r="E16" i="25"/>
  <c r="G16" i="25"/>
  <c r="I16" i="25"/>
  <c r="E17" i="25"/>
  <c r="F17" i="25"/>
  <c r="F18" i="25" s="1"/>
  <c r="G17" i="25"/>
  <c r="H17" i="25"/>
  <c r="I17" i="25"/>
  <c r="E18" i="25"/>
  <c r="G18" i="25"/>
  <c r="H18" i="25"/>
  <c r="I18" i="25"/>
  <c r="I19" i="25"/>
  <c r="I20" i="25"/>
  <c r="D18" i="25"/>
  <c r="D17" i="25"/>
  <c r="D16" i="25"/>
  <c r="D15" i="25"/>
  <c r="E25" i="25"/>
  <c r="F25" i="25"/>
  <c r="G25" i="25"/>
  <c r="H25" i="25"/>
  <c r="I25" i="25"/>
  <c r="D25" i="25"/>
  <c r="E5" i="25"/>
  <c r="F5" i="25"/>
  <c r="G5" i="25"/>
  <c r="H5" i="25"/>
  <c r="I5" i="25"/>
  <c r="D5" i="25"/>
  <c r="I28" i="25"/>
  <c r="H28" i="25"/>
  <c r="G28" i="25"/>
  <c r="F28" i="25"/>
  <c r="E28" i="25"/>
  <c r="D28" i="25"/>
  <c r="I27" i="25"/>
  <c r="H27" i="25"/>
  <c r="G27" i="25"/>
  <c r="F27" i="25"/>
  <c r="E27" i="25"/>
  <c r="D27" i="25"/>
  <c r="C27" i="25"/>
  <c r="B27" i="25"/>
  <c r="I26" i="25"/>
  <c r="H26" i="25"/>
  <c r="G26" i="25"/>
  <c r="F26" i="25"/>
  <c r="E26" i="25"/>
  <c r="D26" i="25"/>
  <c r="C26" i="25"/>
  <c r="B26" i="25"/>
  <c r="I8" i="25"/>
  <c r="H8" i="25"/>
  <c r="G8" i="25"/>
  <c r="F8" i="25"/>
  <c r="E8" i="25"/>
  <c r="D8" i="25"/>
  <c r="I7" i="25"/>
  <c r="H7" i="25"/>
  <c r="G7" i="25"/>
  <c r="F7" i="25"/>
  <c r="E7" i="25"/>
  <c r="D7" i="25"/>
  <c r="C7" i="25"/>
  <c r="B7" i="25"/>
  <c r="I6" i="25"/>
  <c r="H6" i="25"/>
  <c r="G6" i="25"/>
  <c r="F6" i="25"/>
  <c r="E6" i="25"/>
  <c r="D6" i="25"/>
  <c r="C6" i="25"/>
  <c r="B6" i="25"/>
  <c r="E18" i="24" l="1"/>
  <c r="E19" i="24"/>
  <c r="E15" i="24"/>
  <c r="I14" i="24"/>
  <c r="I15" i="24" s="1"/>
  <c r="E14" i="21"/>
  <c r="E12" i="21"/>
  <c r="E13" i="21" s="1"/>
  <c r="F12" i="21"/>
  <c r="G12" i="21"/>
  <c r="H12" i="21"/>
  <c r="I12" i="21"/>
  <c r="I13" i="21" s="1"/>
  <c r="F13" i="21"/>
  <c r="G13" i="21"/>
  <c r="H13" i="21"/>
  <c r="F14" i="21"/>
  <c r="G14" i="21"/>
  <c r="G15" i="21" s="1"/>
  <c r="H14" i="21"/>
  <c r="I14" i="21"/>
  <c r="E15" i="21"/>
  <c r="F15" i="21"/>
  <c r="H15" i="21"/>
  <c r="I15" i="21"/>
  <c r="E16" i="21"/>
  <c r="E17" i="21" s="1"/>
  <c r="F16" i="21"/>
  <c r="G16" i="21"/>
  <c r="H16" i="21"/>
  <c r="I16" i="21"/>
  <c r="I17" i="21" s="1"/>
  <c r="F17" i="21"/>
  <c r="G17" i="21"/>
  <c r="H17" i="21"/>
  <c r="D17" i="21"/>
  <c r="D16" i="21"/>
  <c r="D15" i="21"/>
  <c r="D14" i="21"/>
  <c r="D13" i="21"/>
  <c r="D12" i="21"/>
  <c r="E13" i="23"/>
  <c r="F13" i="23"/>
  <c r="G13" i="23"/>
  <c r="H13" i="23"/>
  <c r="H14" i="23" s="1"/>
  <c r="I13" i="23"/>
  <c r="E14" i="23"/>
  <c r="F14" i="23"/>
  <c r="G14" i="23"/>
  <c r="I14" i="23"/>
  <c r="E15" i="23"/>
  <c r="F15" i="23"/>
  <c r="F16" i="23" s="1"/>
  <c r="G15" i="23"/>
  <c r="H15" i="23"/>
  <c r="I15" i="23"/>
  <c r="E16" i="23"/>
  <c r="G16" i="23"/>
  <c r="H16" i="23"/>
  <c r="I16" i="23"/>
  <c r="E17" i="23"/>
  <c r="F17" i="23"/>
  <c r="G17" i="23"/>
  <c r="H17" i="23"/>
  <c r="H18" i="23" s="1"/>
  <c r="I17" i="23"/>
  <c r="E18" i="23"/>
  <c r="F18" i="23"/>
  <c r="G18" i="23"/>
  <c r="I18" i="23"/>
  <c r="D18" i="23"/>
  <c r="D17" i="23"/>
  <c r="D16" i="23"/>
  <c r="D15" i="23"/>
  <c r="D14" i="23"/>
  <c r="D13" i="23"/>
  <c r="E14" i="24"/>
  <c r="F14" i="24"/>
  <c r="G14" i="24"/>
  <c r="H14" i="24"/>
  <c r="F15" i="24"/>
  <c r="G15" i="24"/>
  <c r="H15" i="24"/>
  <c r="E16" i="24"/>
  <c r="F16" i="24"/>
  <c r="G16" i="24"/>
  <c r="G17" i="24" s="1"/>
  <c r="H16" i="24"/>
  <c r="I16" i="24"/>
  <c r="E17" i="24"/>
  <c r="F17" i="24"/>
  <c r="H17" i="24"/>
  <c r="I17" i="24"/>
  <c r="F18" i="24"/>
  <c r="G18" i="24"/>
  <c r="H18" i="24"/>
  <c r="I18" i="24"/>
  <c r="I19" i="24" s="1"/>
  <c r="F19" i="24"/>
  <c r="G19" i="24"/>
  <c r="H19" i="24"/>
  <c r="D19" i="24"/>
  <c r="D18" i="24"/>
  <c r="D17" i="24"/>
  <c r="D16" i="24"/>
  <c r="D15" i="24"/>
  <c r="D14" i="24"/>
  <c r="C24" i="24"/>
  <c r="D24" i="24"/>
  <c r="E24" i="24"/>
  <c r="F24" i="24"/>
  <c r="G24" i="24"/>
  <c r="H24" i="24"/>
  <c r="I24" i="24"/>
  <c r="B24" i="24"/>
  <c r="C5" i="24"/>
  <c r="D5" i="24"/>
  <c r="E5" i="24"/>
  <c r="F5" i="24"/>
  <c r="G5" i="24"/>
  <c r="H5" i="24"/>
  <c r="I5" i="24"/>
  <c r="B5" i="24"/>
  <c r="I26" i="24"/>
  <c r="I23" i="24" s="1"/>
  <c r="H26" i="24"/>
  <c r="H23" i="24" s="1"/>
  <c r="G26" i="24"/>
  <c r="F26" i="24"/>
  <c r="E26" i="24"/>
  <c r="E23" i="24" s="1"/>
  <c r="D26" i="24"/>
  <c r="D23" i="24" s="1"/>
  <c r="I25" i="24"/>
  <c r="H25" i="24"/>
  <c r="G25" i="24"/>
  <c r="F25" i="24"/>
  <c r="E25" i="24"/>
  <c r="D25" i="24"/>
  <c r="C25" i="24"/>
  <c r="B25" i="24"/>
  <c r="I7" i="24"/>
  <c r="I4" i="24" s="1"/>
  <c r="H7" i="24"/>
  <c r="H4" i="24" s="1"/>
  <c r="G7" i="24"/>
  <c r="F7" i="24"/>
  <c r="E7" i="24"/>
  <c r="D7" i="24"/>
  <c r="I6" i="24"/>
  <c r="H6" i="24"/>
  <c r="G6" i="24"/>
  <c r="F6" i="24"/>
  <c r="E6" i="24"/>
  <c r="D6" i="24"/>
  <c r="C6" i="24"/>
  <c r="B6" i="24"/>
  <c r="E22" i="23"/>
  <c r="F22" i="23"/>
  <c r="G22" i="23"/>
  <c r="H22" i="23"/>
  <c r="I22" i="23"/>
  <c r="D22" i="23"/>
  <c r="C23" i="23"/>
  <c r="D23" i="23"/>
  <c r="E23" i="23"/>
  <c r="F23" i="23"/>
  <c r="G23" i="23"/>
  <c r="H23" i="23"/>
  <c r="I23" i="23"/>
  <c r="B23" i="23"/>
  <c r="G5" i="23"/>
  <c r="G4" i="23" s="1"/>
  <c r="H5" i="23"/>
  <c r="H4" i="23" s="1"/>
  <c r="I5" i="23"/>
  <c r="I4" i="23" s="1"/>
  <c r="E5" i="23"/>
  <c r="E4" i="23" s="1"/>
  <c r="F5" i="23"/>
  <c r="F4" i="23" s="1"/>
  <c r="D5" i="23"/>
  <c r="D4" i="23" s="1"/>
  <c r="C5" i="23"/>
  <c r="B5" i="23"/>
  <c r="I24" i="23"/>
  <c r="H24" i="23"/>
  <c r="G24" i="23"/>
  <c r="F24" i="23"/>
  <c r="E24" i="23"/>
  <c r="D24" i="23"/>
  <c r="I6" i="23"/>
  <c r="H6" i="23"/>
  <c r="G6" i="23"/>
  <c r="F6" i="23"/>
  <c r="E6" i="23"/>
  <c r="D6" i="23"/>
  <c r="F4" i="24" l="1"/>
  <c r="G4" i="24"/>
  <c r="D4" i="24"/>
  <c r="F23" i="24"/>
  <c r="E4" i="24"/>
  <c r="G23" i="24"/>
  <c r="I4" i="21"/>
  <c r="H4" i="21"/>
  <c r="G4" i="21"/>
  <c r="F4" i="21"/>
  <c r="E4" i="21"/>
  <c r="D4" i="21"/>
  <c r="I21" i="21"/>
  <c r="H21" i="21"/>
  <c r="G21" i="21"/>
  <c r="F21" i="21"/>
  <c r="E21" i="21"/>
  <c r="D21" i="21"/>
  <c r="E22" i="21"/>
  <c r="F22" i="21"/>
  <c r="G22" i="21"/>
  <c r="H22" i="21"/>
  <c r="I22" i="21"/>
  <c r="D22" i="21"/>
  <c r="E5" i="21"/>
  <c r="F5" i="21"/>
  <c r="G5" i="21"/>
  <c r="H5" i="21"/>
  <c r="I5" i="21"/>
  <c r="D5" i="21"/>
  <c r="D15" i="20" l="1"/>
  <c r="D13" i="20"/>
  <c r="D11" i="20"/>
  <c r="D12" i="20" s="1"/>
  <c r="E20" i="20"/>
  <c r="F20" i="20"/>
  <c r="G20" i="20"/>
  <c r="H20" i="20"/>
  <c r="I20" i="20"/>
  <c r="D20" i="20"/>
  <c r="E4" i="20"/>
  <c r="F4" i="20"/>
  <c r="G4" i="20"/>
  <c r="H4" i="20"/>
  <c r="I4" i="20"/>
  <c r="D4" i="20"/>
  <c r="E11" i="20" l="1"/>
  <c r="F11" i="20"/>
  <c r="G11" i="20"/>
  <c r="H11" i="20"/>
  <c r="H12" i="20" s="1"/>
  <c r="I11" i="20"/>
  <c r="E12" i="20"/>
  <c r="F12" i="20"/>
  <c r="G12" i="20"/>
  <c r="I12" i="20"/>
  <c r="E13" i="20"/>
  <c r="F13" i="20"/>
  <c r="F14" i="20" s="1"/>
  <c r="G13" i="20"/>
  <c r="H13" i="20"/>
  <c r="I13" i="20"/>
  <c r="E14" i="20"/>
  <c r="G14" i="20"/>
  <c r="H14" i="20"/>
  <c r="I14" i="20"/>
  <c r="E15" i="20"/>
  <c r="E16" i="20" s="1"/>
  <c r="F15" i="20"/>
  <c r="F16" i="20" s="1"/>
  <c r="G15" i="20"/>
  <c r="G16" i="20" s="1"/>
  <c r="D16" i="20"/>
  <c r="D14" i="20"/>
  <c r="I15" i="20"/>
  <c r="I16" i="20" s="1"/>
  <c r="H15" i="20"/>
  <c r="H16" i="20" s="1"/>
  <c r="I27" i="2" l="1"/>
  <c r="I20" i="2" s="1"/>
  <c r="I26" i="2"/>
  <c r="F25" i="2"/>
  <c r="I24" i="2"/>
  <c r="H20" i="2"/>
  <c r="G20" i="2"/>
  <c r="F20" i="2"/>
  <c r="E20" i="2"/>
  <c r="D20" i="2"/>
  <c r="D7" i="2" l="1"/>
  <c r="E7" i="2"/>
  <c r="F7" i="2" l="1"/>
  <c r="Q22" i="2" l="1"/>
  <c r="P22" i="2"/>
  <c r="O22" i="2"/>
  <c r="M22" i="2"/>
  <c r="K22" i="2"/>
  <c r="M7" i="2"/>
  <c r="H7" i="2"/>
  <c r="P7" i="2" s="1"/>
  <c r="G7" i="2"/>
  <c r="O7" i="2" s="1"/>
  <c r="L7" i="2"/>
  <c r="K7" i="2"/>
  <c r="I7" i="2" l="1"/>
  <c r="Q7" i="2" s="1"/>
  <c r="Q8" i="2" s="1"/>
  <c r="P23" i="2"/>
  <c r="L22" i="2"/>
  <c r="L23" i="2" s="1"/>
  <c r="Q23" i="2"/>
  <c r="M23" i="2"/>
  <c r="L8" i="2"/>
  <c r="L30" i="2"/>
  <c r="M30" i="2" s="1"/>
  <c r="M8" i="2"/>
  <c r="P8" i="2"/>
  <c r="D19" i="25"/>
  <c r="D20" i="25" s="1"/>
</calcChain>
</file>

<file path=xl/connections.xml><?xml version="1.0" encoding="utf-8"?>
<connections xmlns="http://schemas.openxmlformats.org/spreadsheetml/2006/main">
  <connection id="1" name="eurofxref-daily" type="4" refreshedVersion="0" background="1">
    <webPr xml="1" sourceData="1" url="http://www.ecb.europa.eu/stats/eurofxref/eurofxref-daily.xml" htmlTables="1" htmlFormat="all"/>
  </connection>
</connections>
</file>

<file path=xl/sharedStrings.xml><?xml version="1.0" encoding="utf-8"?>
<sst xmlns="http://schemas.openxmlformats.org/spreadsheetml/2006/main" count="457" uniqueCount="142">
  <si>
    <t>China</t>
  </si>
  <si>
    <t>January</t>
  </si>
  <si>
    <t>February</t>
  </si>
  <si>
    <t>Passenger Cars</t>
  </si>
  <si>
    <t>Commercial Vehicles</t>
  </si>
  <si>
    <t>Sales</t>
  </si>
  <si>
    <t>Production</t>
  </si>
  <si>
    <t>Automobile Total</t>
  </si>
  <si>
    <t>Accumulated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</si>
  <si>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</si>
  <si>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</si>
  <si>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</si>
  <si>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</si>
  <si>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</si>
  <si>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</si>
  <si>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</si>
  <si>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</si>
  <si>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</si>
  <si>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</si>
  <si>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TOTAL PRODUCTION 2012</t>
  </si>
  <si>
    <t>Share</t>
  </si>
  <si>
    <t>Worldwide Production</t>
  </si>
  <si>
    <t>Participation on Worldwide Vehicle Production</t>
  </si>
  <si>
    <t>SALES 2012</t>
  </si>
  <si>
    <t>ns1:subject</t>
  </si>
  <si>
    <t>ns1:name</t>
  </si>
  <si>
    <t>time</t>
  </si>
  <si>
    <t>currency</t>
  </si>
  <si>
    <t>rate</t>
  </si>
  <si>
    <t>Reference rates</t>
  </si>
  <si>
    <t>European Central Bank</t>
  </si>
  <si>
    <t>USD</t>
  </si>
  <si>
    <t>JPY</t>
  </si>
  <si>
    <t>BGN</t>
  </si>
  <si>
    <t>CZK</t>
  </si>
  <si>
    <t>DKK</t>
  </si>
  <si>
    <t>GBP</t>
  </si>
  <si>
    <t>HUF</t>
  </si>
  <si>
    <t>LTL</t>
  </si>
  <si>
    <t>LVL</t>
  </si>
  <si>
    <t>PLN</t>
  </si>
  <si>
    <t>RON</t>
  </si>
  <si>
    <t>SEK</t>
  </si>
  <si>
    <t>CHF</t>
  </si>
  <si>
    <t>NOK</t>
  </si>
  <si>
    <t>HRK</t>
  </si>
  <si>
    <t>RUB</t>
  </si>
  <si>
    <t>TRY</t>
  </si>
  <si>
    <t>AUD</t>
  </si>
  <si>
    <t>BRL</t>
  </si>
  <si>
    <t>CAD</t>
  </si>
  <si>
    <t>CNY</t>
  </si>
  <si>
    <t>HKD</t>
  </si>
  <si>
    <t>IDR</t>
  </si>
  <si>
    <t>ILS</t>
  </si>
  <si>
    <t>INR</t>
  </si>
  <si>
    <t>KRW</t>
  </si>
  <si>
    <t>MXN</t>
  </si>
  <si>
    <t>MYR</t>
  </si>
  <si>
    <t>NZD</t>
  </si>
  <si>
    <t>PHP</t>
  </si>
  <si>
    <t>SGD</t>
  </si>
  <si>
    <t>THB</t>
  </si>
  <si>
    <t>ZAR</t>
  </si>
  <si>
    <t>EUR</t>
  </si>
  <si>
    <t>Q1/2013</t>
  </si>
  <si>
    <t>Q2/2013</t>
  </si>
  <si>
    <t>Q3/2013</t>
  </si>
  <si>
    <t>Q4/2013</t>
  </si>
  <si>
    <t>Q1/2014</t>
  </si>
  <si>
    <t>Q2/2015</t>
  </si>
  <si>
    <t>Q3/2016</t>
  </si>
  <si>
    <t>Q4/2014</t>
  </si>
  <si>
    <t>Q3/2014</t>
  </si>
  <si>
    <t>Q2/2014</t>
  </si>
  <si>
    <t>Q1/2015</t>
  </si>
  <si>
    <t>Q3/2015</t>
  </si>
  <si>
    <t>Q4/2015</t>
  </si>
  <si>
    <t>Q1/2016</t>
  </si>
  <si>
    <t>Q2/2016</t>
  </si>
  <si>
    <t>Q4/2016</t>
  </si>
  <si>
    <t>Q1/2017</t>
  </si>
  <si>
    <t>Q2/2017</t>
  </si>
  <si>
    <t>Q3/2017</t>
  </si>
  <si>
    <t>Q4/2017</t>
  </si>
  <si>
    <t>Q1/2018</t>
  </si>
  <si>
    <t>Q2/2018</t>
  </si>
  <si>
    <t>Q3/2018</t>
  </si>
  <si>
    <t>Q4/2018</t>
  </si>
  <si>
    <t>Q1/2019</t>
  </si>
  <si>
    <t>Q2/2019</t>
  </si>
  <si>
    <t>Q3/2019</t>
  </si>
  <si>
    <t>Q4/2019</t>
  </si>
  <si>
    <t>Q1/2020</t>
  </si>
  <si>
    <t>Q2/2020</t>
  </si>
  <si>
    <t>Q3/2020</t>
  </si>
  <si>
    <t>Q4/2020</t>
  </si>
  <si>
    <t>PLs. Choose</t>
  </si>
  <si>
    <t>Technical</t>
  </si>
  <si>
    <t>Purchasing</t>
  </si>
  <si>
    <t>Yes</t>
  </si>
  <si>
    <t>No</t>
  </si>
  <si>
    <t>Very Good</t>
  </si>
  <si>
    <t>Good</t>
  </si>
  <si>
    <t>Acceptable</t>
  </si>
  <si>
    <t>Poor</t>
  </si>
  <si>
    <t>Very Poor</t>
  </si>
  <si>
    <t>good</t>
  </si>
  <si>
    <t>acceptable</t>
  </si>
  <si>
    <t>non-acceptable</t>
  </si>
  <si>
    <t>Pls. Choose</t>
  </si>
  <si>
    <t>short</t>
  </si>
  <si>
    <t>long</t>
  </si>
  <si>
    <t>very easy</t>
  </si>
  <si>
    <t>easy</t>
  </si>
  <si>
    <t>ok</t>
  </si>
  <si>
    <t>difficult</t>
  </si>
  <si>
    <t>very difficult</t>
  </si>
  <si>
    <t>Shanghai</t>
  </si>
  <si>
    <t>Suzhou</t>
  </si>
  <si>
    <t>Shenzhen</t>
  </si>
  <si>
    <t>Beijing</t>
  </si>
  <si>
    <t>Other</t>
  </si>
  <si>
    <t>FOB</t>
  </si>
  <si>
    <t>DDU</t>
  </si>
  <si>
    <t>DDP</t>
  </si>
  <si>
    <t>Ningbo</t>
  </si>
  <si>
    <t>1. China Manufacturing &amp; Sales Figures Automobiles</t>
  </si>
  <si>
    <t>1.1 China Automobile Sales Figures (TOTAL)</t>
  </si>
  <si>
    <t>1.2 China Automobile Production Figures (TOTAL)</t>
  </si>
  <si>
    <t>1.4 China Automobile Sales Figures (Passenger Cars)</t>
  </si>
  <si>
    <t>SALES 2013</t>
  </si>
  <si>
    <t>TOTAL PRODUCTION 2013</t>
  </si>
  <si>
    <t>Year on Year</t>
  </si>
  <si>
    <t>COMPARISON</t>
  </si>
  <si>
    <t>units</t>
  </si>
  <si>
    <t>percent %</t>
  </si>
  <si>
    <t>Month on Month</t>
  </si>
  <si>
    <t>Same Period</t>
  </si>
  <si>
    <t>1.5 China Automobile Production Figures (Passenger Cars)</t>
  </si>
  <si>
    <t>1.6 China Manufacturing &amp; Sales Figures Automobiles</t>
  </si>
  <si>
    <t>1.7 Automotive Sales Market Share Passenger Cars vs. Commercial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</si>
</sst>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%_);[Red]\(0%\)"/>
    <numFmt numFmtId="169" formatCode="0.00%_);[Red]\(0.00%\)"/>
    <numFmt numFmtId="170" formatCode="[$CHF]\ #,##0.0000"/>
    <numFmt numFmtId="171" formatCode="#,##0.0000"/>
  </numFmts>
  <fonts count="22" x14ac:knownFonts="1"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u/>
      <sz val="12"/>
      <color rgb="FFC00000"/>
      <name val="Calibri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9"/>
      <name val="MingLiU"/>
      <family val="3"/>
      <charset val="136"/>
    </font>
  </fonts>
  <fills count="12">
    <fill>
      <patternFill patternType="none"/>
    </fill>
    <fill>
      <patternFill patternType="gray125"/>
    </fill>
    <fill>
      <patternFill patternType="solid">
        <fgColor rgb="FFE53E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34">
    <xf numFmtId="170" fontId="0" fillId="0" borderId="0"/>
    <xf numFmtId="170" fontId="6" fillId="0" borderId="0"/>
    <xf numFmtId="170" fontId="8" fillId="0" borderId="0" applyNumberFormat="0" applyFill="0" applyBorder="0" applyAlignment="0" applyProtection="0">
      <alignment vertical="top"/>
      <protection locked="0"/>
    </xf>
    <xf numFmtId="37" fontId="9" fillId="3" borderId="1" applyBorder="0" applyProtection="0">
      <alignment vertical="center"/>
    </xf>
    <xf numFmtId="5" fontId="10" fillId="0" borderId="13">
      <protection locked="0"/>
    </xf>
    <xf numFmtId="170" fontId="11" fillId="4" borderId="0" applyBorder="0">
      <alignment horizontal="left" vertical="center" indent="1"/>
    </xf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12" fillId="0" borderId="14"/>
    <xf numFmtId="4" fontId="10" fillId="5" borderId="14">
      <protection locked="0"/>
    </xf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4" fontId="10" fillId="6" borderId="14"/>
    <xf numFmtId="43" fontId="13" fillId="0" borderId="10"/>
    <xf numFmtId="37" fontId="14" fillId="7" borderId="13" applyBorder="0">
      <alignment horizontal="left" vertical="center" indent="1"/>
    </xf>
    <xf numFmtId="37" fontId="15" fillId="8" borderId="15" applyFill="0">
      <alignment vertical="center"/>
    </xf>
    <xf numFmtId="170" fontId="15" fillId="9" borderId="12" applyNumberFormat="0">
      <alignment horizontal="left" vertical="top" indent="1"/>
    </xf>
    <xf numFmtId="170" fontId="15" fillId="3" borderId="0" applyBorder="0">
      <alignment horizontal="left" vertical="center" indent="1"/>
    </xf>
    <xf numFmtId="170" fontId="15" fillId="0" borderId="12" applyNumberFormat="0" applyFill="0">
      <alignment horizontal="centerContinuous" vertical="top"/>
    </xf>
    <xf numFmtId="43" fontId="13" fillId="0" borderId="2"/>
    <xf numFmtId="44" fontId="13" fillId="0" borderId="11"/>
    <xf numFmtId="170" fontId="16" fillId="8" borderId="0">
      <alignment horizontal="left" wrapText="1" indent="1"/>
    </xf>
    <xf numFmtId="170" fontId="17" fillId="0" borderId="0"/>
    <xf numFmtId="168" fontId="7" fillId="10" borderId="16"/>
    <xf numFmtId="169" fontId="7" fillId="0" borderId="16" applyFont="0" applyFill="0" applyBorder="0" applyAlignment="0" applyProtection="0">
      <protection locked="0"/>
    </xf>
    <xf numFmtId="2" fontId="18" fillId="0" borderId="0">
      <protection locked="0"/>
    </xf>
    <xf numFmtId="170" fontId="6" fillId="11" borderId="0"/>
    <xf numFmtId="49" fontId="6" fillId="0" borderId="0" applyFont="0" applyFill="0" applyBorder="0" applyAlignment="0" applyProtection="0"/>
    <xf numFmtId="170" fontId="19" fillId="0" borderId="0">
      <alignment horizontal="right"/>
    </xf>
    <xf numFmtId="170" fontId="20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87">
    <xf numFmtId="170" fontId="0" fillId="0" borderId="0" xfId="0"/>
    <xf numFmtId="3" fontId="1" fillId="0" borderId="0" xfId="0" applyNumberFormat="1" applyFont="1"/>
    <xf numFmtId="170" fontId="1" fillId="0" borderId="0" xfId="0" applyFont="1"/>
    <xf numFmtId="170" fontId="3" fillId="0" borderId="0" xfId="0" applyFont="1"/>
    <xf numFmtId="3" fontId="3" fillId="0" borderId="0" xfId="0" applyNumberFormat="1" applyFont="1" applyBorder="1"/>
    <xf numFmtId="3" fontId="3" fillId="0" borderId="5" xfId="0" applyNumberFormat="1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170" fontId="5" fillId="0" borderId="0" xfId="0" applyFont="1" applyAlignment="1">
      <alignment horizontal="left" vertical="top"/>
    </xf>
    <xf numFmtId="49" fontId="0" fillId="0" borderId="0" xfId="0" applyNumberFormat="1"/>
    <xf numFmtId="14" fontId="0" fillId="0" borderId="0" xfId="0" applyNumberFormat="1"/>
    <xf numFmtId="0" fontId="1" fillId="0" borderId="0" xfId="0" applyNumberFormat="1" applyFont="1"/>
    <xf numFmtId="171" fontId="0" fillId="0" borderId="0" xfId="0" applyNumberFormat="1"/>
    <xf numFmtId="0" fontId="0" fillId="0" borderId="0" xfId="0" applyNumberFormat="1"/>
    <xf numFmtId="170" fontId="4" fillId="2" borderId="13" xfId="0" applyFont="1" applyFill="1" applyBorder="1" applyAlignment="1">
      <alignment horizontal="center"/>
    </xf>
    <xf numFmtId="170" fontId="4" fillId="2" borderId="0" xfId="0" applyFont="1" applyFill="1" applyBorder="1" applyAlignment="1">
      <alignment horizontal="center"/>
    </xf>
    <xf numFmtId="170" fontId="4" fillId="2" borderId="5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10" fontId="3" fillId="0" borderId="5" xfId="0" applyNumberFormat="1" applyFont="1" applyBorder="1"/>
    <xf numFmtId="170" fontId="1" fillId="0" borderId="7" xfId="0" applyFont="1" applyBorder="1"/>
    <xf numFmtId="170" fontId="1" fillId="0" borderId="8" xfId="0" applyFont="1" applyBorder="1"/>
    <xf numFmtId="10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70" fontId="1" fillId="0" borderId="0" xfId="0" applyFont="1" applyBorder="1"/>
    <xf numFmtId="170" fontId="2" fillId="0" borderId="0" xfId="0" applyFont="1" applyFill="1" applyBorder="1" applyAlignment="1">
      <alignment horizontal="center" wrapText="1"/>
    </xf>
    <xf numFmtId="17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70" fontId="1" fillId="0" borderId="0" xfId="0" applyFont="1" applyFill="1" applyBorder="1"/>
    <xf numFmtId="3" fontId="3" fillId="0" borderId="13" xfId="0" applyNumberFormat="1" applyFont="1" applyBorder="1"/>
    <xf numFmtId="3" fontId="1" fillId="0" borderId="13" xfId="0" applyNumberFormat="1" applyFont="1" applyBorder="1"/>
    <xf numFmtId="170" fontId="4" fillId="2" borderId="6" xfId="0" applyFont="1" applyFill="1" applyBorder="1" applyAlignment="1">
      <alignment horizontal="center"/>
    </xf>
    <xf numFmtId="170" fontId="4" fillId="2" borderId="8" xfId="0" applyFont="1" applyFill="1" applyBorder="1" applyAlignment="1">
      <alignment horizontal="center"/>
    </xf>
    <xf numFmtId="170" fontId="4" fillId="2" borderId="9" xfId="0" applyFont="1" applyFill="1" applyBorder="1" applyAlignment="1">
      <alignment horizontal="center"/>
    </xf>
    <xf numFmtId="170" fontId="1" fillId="0" borderId="6" xfId="0" applyFont="1" applyBorder="1"/>
    <xf numFmtId="170" fontId="0" fillId="0" borderId="13" xfId="0" applyBorder="1"/>
    <xf numFmtId="170" fontId="3" fillId="0" borderId="3" xfId="0" applyFont="1" applyBorder="1"/>
    <xf numFmtId="170" fontId="1" fillId="0" borderId="2" xfId="0" applyFont="1" applyBorder="1"/>
    <xf numFmtId="3" fontId="3" fillId="0" borderId="3" xfId="0" applyNumberFormat="1" applyFont="1" applyBorder="1"/>
    <xf numFmtId="170" fontId="1" fillId="0" borderId="13" xfId="0" applyFont="1" applyBorder="1"/>
    <xf numFmtId="0" fontId="1" fillId="0" borderId="0" xfId="0" applyNumberFormat="1" applyFont="1" applyBorder="1"/>
    <xf numFmtId="0" fontId="1" fillId="0" borderId="7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170" fontId="0" fillId="0" borderId="3" xfId="0" applyBorder="1"/>
    <xf numFmtId="170" fontId="0" fillId="0" borderId="2" xfId="0" applyBorder="1"/>
    <xf numFmtId="3" fontId="0" fillId="0" borderId="2" xfId="0" applyNumberFormat="1" applyBorder="1"/>
    <xf numFmtId="3" fontId="0" fillId="0" borderId="4" xfId="0" applyNumberFormat="1" applyBorder="1"/>
    <xf numFmtId="170" fontId="0" fillId="0" borderId="0" xfId="0" applyBorder="1"/>
    <xf numFmtId="10" fontId="0" fillId="0" borderId="0" xfId="0" applyNumberFormat="1" applyBorder="1"/>
    <xf numFmtId="10" fontId="0" fillId="0" borderId="5" xfId="0" applyNumberFormat="1" applyBorder="1"/>
    <xf numFmtId="3" fontId="0" fillId="0" borderId="0" xfId="0" applyNumberFormat="1" applyBorder="1"/>
    <xf numFmtId="3" fontId="0" fillId="0" borderId="5" xfId="0" applyNumberFormat="1" applyBorder="1"/>
    <xf numFmtId="170" fontId="0" fillId="0" borderId="6" xfId="0" applyBorder="1"/>
    <xf numFmtId="170" fontId="0" fillId="0" borderId="7" xfId="0" applyBorder="1"/>
    <xf numFmtId="10" fontId="0" fillId="0" borderId="7" xfId="0" applyNumberFormat="1" applyBorder="1"/>
    <xf numFmtId="10" fontId="0" fillId="0" borderId="8" xfId="0" applyNumberForma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0" fillId="0" borderId="3" xfId="0" applyNumberFormat="1" applyBorder="1"/>
    <xf numFmtId="10" fontId="0" fillId="0" borderId="13" xfId="0" applyNumberFormat="1" applyBorder="1"/>
    <xf numFmtId="3" fontId="0" fillId="0" borderId="13" xfId="0" applyNumberFormat="1" applyBorder="1"/>
    <xf numFmtId="10" fontId="0" fillId="0" borderId="6" xfId="0" applyNumberFormat="1" applyBorder="1"/>
    <xf numFmtId="170" fontId="2" fillId="2" borderId="2" xfId="0" applyFont="1" applyFill="1" applyBorder="1" applyAlignment="1">
      <alignment horizontal="center" wrapText="1"/>
    </xf>
    <xf numFmtId="170" fontId="2" fillId="2" borderId="4" xfId="0" applyFont="1" applyFill="1" applyBorder="1" applyAlignment="1">
      <alignment horizontal="center" wrapText="1"/>
    </xf>
    <xf numFmtId="170" fontId="2" fillId="2" borderId="3" xfId="0" applyFont="1" applyFill="1" applyBorder="1" applyAlignment="1">
      <alignment horizontal="center" wrapText="1"/>
    </xf>
    <xf numFmtId="170" fontId="2" fillId="0" borderId="0" xfId="0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70" fontId="0" fillId="0" borderId="4" xfId="0" applyBorder="1" applyAlignment="1">
      <alignment horizontal="center" vertical="center" wrapText="1"/>
    </xf>
    <xf numFmtId="170" fontId="0" fillId="0" borderId="13" xfId="0" applyBorder="1" applyAlignment="1">
      <alignment horizontal="center" vertical="center" wrapText="1"/>
    </xf>
    <xf numFmtId="170" fontId="0" fillId="0" borderId="5" xfId="0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34">
    <cellStyle name="amount" xfId="3"/>
    <cellStyle name="Blank" xfId="4"/>
    <cellStyle name="Body text" xfId="5"/>
    <cellStyle name="Comma0" xfId="6"/>
    <cellStyle name="Currency0" xfId="7"/>
    <cellStyle name="DarkBlueOutline" xfId="8"/>
    <cellStyle name="DarkBlueOutlineYellow" xfId="9"/>
    <cellStyle name="Date" xfId="10"/>
    <cellStyle name="Dezimal [0]_Compiling Utility Macros" xfId="11"/>
    <cellStyle name="Dezimal_Compiling Utility Macros" xfId="12"/>
    <cellStyle name="Fixed" xfId="13"/>
    <cellStyle name="GRAY" xfId="14"/>
    <cellStyle name="Gross Margin" xfId="15"/>
    <cellStyle name="header" xfId="16"/>
    <cellStyle name="Header Total" xfId="17"/>
    <cellStyle name="Header1" xfId="18"/>
    <cellStyle name="Header2" xfId="19"/>
    <cellStyle name="Header3" xfId="20"/>
    <cellStyle name="Hyperlink 2" xfId="2"/>
    <cellStyle name="Level 2 Total" xfId="21"/>
    <cellStyle name="Major Total" xfId="22"/>
    <cellStyle name="NonPrint_TemTitle" xfId="23"/>
    <cellStyle name="Normal" xfId="0" builtinId="0"/>
    <cellStyle name="Normal 2" xfId="1"/>
    <cellStyle name="NormalRed" xfId="24"/>
    <cellStyle name="Percent.0" xfId="25"/>
    <cellStyle name="Percent.00" xfId="26"/>
    <cellStyle name="RED POSTED" xfId="27"/>
    <cellStyle name="Standard_Anpassen der Amortisation" xfId="28"/>
    <cellStyle name="Text_simple" xfId="29"/>
    <cellStyle name="TmsRmn10BlueItalic" xfId="30"/>
    <cellStyle name="TmsRmn10Bold" xfId="31"/>
    <cellStyle name="Währung [0]_Compiling Utility Macros" xfId="32"/>
    <cellStyle name="Währung_Compiling Utility Macros" xfId="33"/>
  </cellStyles>
  <dxfs count="1">
    <dxf>
      <numFmt numFmtId="171" formatCode="#,##0.0000"/>
    </dxf>
  </dxfs>
  <tableStyles count="0" defaultTableStyle="TableStyleMedium2" defaultPivotStyle="PivotStyleLight16"/>
  <colors>
    <mruColors>
      <color rgb="FFE53E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gesmes.org/xml/2002-08-01' xmlns:ns2='http://www.ecb.int/vocabulary/2002-08-01/eurofxref'">
  <Schema ID="Schema1" Namespace="http://www.ecb.int/vocabulary/2002-08-01/eurofxref">
    <xsd:schema xmlns:xsd="http://www.w3.org/2001/XMLSchema" xmlns:ns0="http://www.ecb.int/vocabulary/2002-08-01/eurofxref" xmlns="" targetNamespace="http://www.ecb.int/vocabulary/2002-08-01/eurofxref">
      <xsd:element nillable="true" name="Cube">
        <xsd:complexType>
          <xsd:sequence minOccurs="0">
            <xsd:element minOccurs="0" nillable="true" name="Cube" form="qualified">
              <xsd:complexType>
                <xsd:sequence minOccurs="0">
                  <xsd:element minOccurs="0" maxOccurs="unbounded" nillable="true" name="Cube" form="qualified">
                    <xsd:complexType>
                      <xsd:attribute name="currency" form="unqualified" type="xsd:string"/>
                      <xsd:attribute name="rate" form="unqualified" type="xsd:double"/>
                    </xsd:complexType>
                  </xsd:element>
                </xsd:sequence>
                <xsd:attribute name="time" form="unqualified" type="xsd:date"/>
              </xsd:complexType>
            </xsd:element>
          </xsd:sequence>
        </xsd:complexType>
      </xsd:element>
    </xsd:schema>
  </Schema>
  <Schema ID="Schema2" SchemaRef="Schema1" Namespace="http://www.gesmes.org/xml/2002-08-01">
    <xsd:schema xmlns:xsd="http://www.w3.org/2001/XMLSchema" xmlns:ns0="http://www.gesmes.org/xml/2002-08-01" xmlns:ns1="http://www.ecb.int/vocabulary/2002-08-01/eurofxref" xmlns="" targetNamespace="http://www.gesmes.org/xml/2002-08-01">
      <xsd:import namespace="http://www.ecb.int/vocabulary/2002-08-01/eurofxref"/>
      <xsd:element nillable="true" name="Envelope">
        <xsd:complexType>
          <xsd:sequence minOccurs="0">
            <xsd:element minOccurs="0" nillable="true" type="xsd:string" name="subject" form="qualified"/>
            <xsd:element minOccurs="0" nillable="true" name="Sender" form="qualified">
              <xsd:complexType>
                <xsd:sequence minOccurs="0">
                  <xsd:element minOccurs="0" nillable="true" type="xsd:string" name="name" form="qualified"/>
                </xsd:sequence>
              </xsd:complexType>
            </xsd:element>
            <xsd:element minOccurs="0" ref="ns1:Cube"/>
          </xsd:sequence>
        </xsd:complexType>
      </xsd:element>
    </xsd:schema>
  </Schema>
  <Map ID="1" Name="Envelope_Map" RootElement="Envelop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China Automobile Sales Figures (TOTAL)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070874599321701"/>
          <c:y val="0.13259106651720776"/>
          <c:w val="0.79856714339279022"/>
          <c:h val="0.706652406368228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'Automotive Data 2013'!$C$21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53E36"/>
            </a:solidFill>
          </c:spPr>
          <c:invertIfNegative val="0"/>
          <c:cat>
            <c:strRef>
              <c:f>'Automotive Data 2013'!$B$8:$B$19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2013'!$D$21:$D$32</c:f>
              <c:numCache>
                <c:formatCode>#,##0</c:formatCode>
                <c:ptCount val="12"/>
                <c:pt idx="0">
                  <c:v>1809900</c:v>
                </c:pt>
                <c:pt idx="1">
                  <c:v>1791000</c:v>
                </c:pt>
                <c:pt idx="2">
                  <c:v>1606000</c:v>
                </c:pt>
                <c:pt idx="3">
                  <c:v>1617400</c:v>
                </c:pt>
                <c:pt idx="4">
                  <c:v>1495200</c:v>
                </c:pt>
                <c:pt idx="5">
                  <c:v>1379400</c:v>
                </c:pt>
                <c:pt idx="6">
                  <c:v>1557500</c:v>
                </c:pt>
                <c:pt idx="7">
                  <c:v>1607200</c:v>
                </c:pt>
                <c:pt idx="8">
                  <c:v>1624412</c:v>
                </c:pt>
                <c:pt idx="9">
                  <c:v>1838572</c:v>
                </c:pt>
                <c:pt idx="10">
                  <c:v>1567100</c:v>
                </c:pt>
                <c:pt idx="11">
                  <c:v>1389800</c:v>
                </c:pt>
              </c:numCache>
            </c:numRef>
          </c:val>
        </c:ser>
        <c:ser>
          <c:idx val="0"/>
          <c:order val="1"/>
          <c:tx>
            <c:strRef>
              <c:f>'Automotive Data 2013'!$C$8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'Automotive Data 2013'!$B$8:$B$19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2013'!$D$8:$D$19</c:f>
              <c:numCache>
                <c:formatCode>#,##0</c:formatCode>
                <c:ptCount val="12"/>
                <c:pt idx="5">
                  <c:v>1516290</c:v>
                </c:pt>
                <c:pt idx="6">
                  <c:v>1754084</c:v>
                </c:pt>
                <c:pt idx="7">
                  <c:v>1761500</c:v>
                </c:pt>
                <c:pt idx="8">
                  <c:v>1841700</c:v>
                </c:pt>
                <c:pt idx="9">
                  <c:v>2035100</c:v>
                </c:pt>
                <c:pt idx="10">
                  <c:v>1354600</c:v>
                </c:pt>
                <c:pt idx="11">
                  <c:v>2034500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9920"/>
        <c:axId val="81491456"/>
      </c:barChart>
      <c:catAx>
        <c:axId val="8148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81491456"/>
        <c:crosses val="autoZero"/>
        <c:auto val="1"/>
        <c:lblAlgn val="ctr"/>
        <c:lblOffset val="100"/>
        <c:noMultiLvlLbl val="0"/>
      </c:catAx>
      <c:valAx>
        <c:axId val="81491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148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Year on Year Period</a:t>
            </a:r>
            <a:r>
              <a:rPr lang="de-DE" baseline="0"/>
              <a:t> Comparison in Sales</a:t>
            </a:r>
            <a:endParaRPr lang="de-DE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462212988848707"/>
          <c:y val="0.11612192295573827"/>
          <c:w val="0.8494531506037315"/>
          <c:h val="0.65341384804000968"/>
        </c:manualLayout>
      </c:layout>
      <c:lineChart>
        <c:grouping val="standard"/>
        <c:varyColors val="0"/>
        <c:ser>
          <c:idx val="1"/>
          <c:order val="0"/>
          <c:tx>
            <c:v>Period 2013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'May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'May - Detailed'!$D$4:$F$4</c:f>
              <c:numCache>
                <c:formatCode>#,##0</c:formatCode>
                <c:ptCount val="3"/>
                <c:pt idx="0">
                  <c:v>9027400</c:v>
                </c:pt>
                <c:pt idx="1">
                  <c:v>7261200</c:v>
                </c:pt>
                <c:pt idx="2">
                  <c:v>1766200</c:v>
                </c:pt>
              </c:numCache>
            </c:numRef>
          </c:val>
          <c:smooth val="0"/>
        </c:ser>
        <c:ser>
          <c:idx val="0"/>
          <c:order val="1"/>
          <c:tx>
            <c:v>Period 2012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'May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('May - Detailed'!$D$22,'May - Detailed'!$E$22,'May - Detailed'!$F$22)</c:f>
              <c:numCache>
                <c:formatCode>#,##0</c:formatCode>
                <c:ptCount val="3"/>
                <c:pt idx="0">
                  <c:v>8027084</c:v>
                </c:pt>
                <c:pt idx="1">
                  <c:v>6331604</c:v>
                </c:pt>
                <c:pt idx="2">
                  <c:v>1695480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26304"/>
        <c:axId val="39432192"/>
      </c:lineChart>
      <c:catAx>
        <c:axId val="39426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39432192"/>
        <c:crosses val="autoZero"/>
        <c:auto val="1"/>
        <c:lblAlgn val="ctr"/>
        <c:lblOffset val="100"/>
        <c:noMultiLvlLbl val="0"/>
      </c:catAx>
      <c:valAx>
        <c:axId val="39432192"/>
        <c:scaling>
          <c:orientation val="minMax"/>
        </c:scaling>
        <c:delete val="0"/>
        <c:axPos val="l"/>
        <c:majorGridlines/>
        <c:numFmt formatCode="#,##0\ &quot;Units&quot;" sourceLinked="0"/>
        <c:majorTickMark val="none"/>
        <c:minorTickMark val="none"/>
        <c:tickLblPos val="nextTo"/>
        <c:crossAx val="39426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Year on Year Period</a:t>
            </a:r>
            <a:r>
              <a:rPr lang="de-DE" baseline="0"/>
              <a:t> Comparison in Production</a:t>
            </a:r>
            <a:endParaRPr lang="de-DE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462212988848707"/>
          <c:y val="0.11612192295573827"/>
          <c:w val="0.8494531506037315"/>
          <c:h val="0.65341384804000968"/>
        </c:manualLayout>
      </c:layout>
      <c:lineChart>
        <c:grouping val="standard"/>
        <c:varyColors val="0"/>
        <c:ser>
          <c:idx val="1"/>
          <c:order val="0"/>
          <c:tx>
            <c:v>Period 2013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'May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'May - Detailed'!$G$4:$I$4</c:f>
              <c:numCache>
                <c:formatCode>#,##0</c:formatCode>
                <c:ptCount val="3"/>
                <c:pt idx="0">
                  <c:v>9057800</c:v>
                </c:pt>
                <c:pt idx="1">
                  <c:v>7278800</c:v>
                </c:pt>
                <c:pt idx="2">
                  <c:v>1779000</c:v>
                </c:pt>
              </c:numCache>
            </c:numRef>
          </c:val>
          <c:smooth val="0"/>
        </c:ser>
        <c:ser>
          <c:idx val="0"/>
          <c:order val="1"/>
          <c:tx>
            <c:v>Period 2012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'May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'May - Detailed'!$G$22:$I$22</c:f>
              <c:numCache>
                <c:formatCode>#,##0</c:formatCode>
                <c:ptCount val="3"/>
                <c:pt idx="0">
                  <c:v>8007144</c:v>
                </c:pt>
                <c:pt idx="1">
                  <c:v>6345060</c:v>
                </c:pt>
                <c:pt idx="2">
                  <c:v>1662084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0992"/>
        <c:axId val="39550976"/>
      </c:lineChart>
      <c:catAx>
        <c:axId val="39540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550976"/>
        <c:crosses val="autoZero"/>
        <c:auto val="1"/>
        <c:lblAlgn val="ctr"/>
        <c:lblOffset val="100"/>
        <c:noMultiLvlLbl val="0"/>
      </c:catAx>
      <c:valAx>
        <c:axId val="39550976"/>
        <c:scaling>
          <c:orientation val="minMax"/>
        </c:scaling>
        <c:delete val="0"/>
        <c:axPos val="l"/>
        <c:majorGridlines/>
        <c:numFmt formatCode="#,##0\ &quot;Units&quot;" sourceLinked="0"/>
        <c:majorTickMark val="none"/>
        <c:minorTickMark val="none"/>
        <c:tickLblPos val="nextTo"/>
        <c:crossAx val="39540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Year on Year Period</a:t>
            </a:r>
            <a:r>
              <a:rPr lang="de-DE" baseline="0"/>
              <a:t> Comparison in Sales</a:t>
            </a:r>
            <a:endParaRPr lang="de-DE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462212988848707"/>
          <c:y val="0.11612192295573827"/>
          <c:w val="0.8494531506037315"/>
          <c:h val="0.65341384804000968"/>
        </c:manualLayout>
      </c:layout>
      <c:lineChart>
        <c:grouping val="standard"/>
        <c:varyColors val="0"/>
        <c:ser>
          <c:idx val="1"/>
          <c:order val="0"/>
          <c:tx>
            <c:v>Period 2013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'June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'June - Detailed'!$D$4:$F$4</c:f>
              <c:numCache>
                <c:formatCode>#,##0</c:formatCode>
                <c:ptCount val="3"/>
                <c:pt idx="0">
                  <c:v>9027400</c:v>
                </c:pt>
                <c:pt idx="1">
                  <c:v>7261200</c:v>
                </c:pt>
                <c:pt idx="2">
                  <c:v>1766200</c:v>
                </c:pt>
              </c:numCache>
            </c:numRef>
          </c:val>
          <c:smooth val="0"/>
        </c:ser>
        <c:ser>
          <c:idx val="0"/>
          <c:order val="1"/>
          <c:tx>
            <c:v>Period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rgbClr val="E53E36"/>
              </a:solidFill>
              <a:ln>
                <a:noFill/>
              </a:ln>
            </c:spPr>
          </c:marker>
          <c:cat>
            <c:strRef>
              <c:f>'June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('June - Detailed'!$D$23,'June - Detailed'!$E$23,'June - Detailed'!$F$23)</c:f>
              <c:numCache>
                <c:formatCode>#,##0</c:formatCode>
                <c:ptCount val="3"/>
                <c:pt idx="0">
                  <c:v>8027084</c:v>
                </c:pt>
                <c:pt idx="1">
                  <c:v>6331604</c:v>
                </c:pt>
                <c:pt idx="2">
                  <c:v>1695480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24896"/>
        <c:axId val="39027072"/>
      </c:lineChart>
      <c:catAx>
        <c:axId val="39024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27072"/>
        <c:crosses val="autoZero"/>
        <c:auto val="1"/>
        <c:lblAlgn val="ctr"/>
        <c:lblOffset val="100"/>
        <c:noMultiLvlLbl val="0"/>
      </c:catAx>
      <c:valAx>
        <c:axId val="39027072"/>
        <c:scaling>
          <c:orientation val="minMax"/>
        </c:scaling>
        <c:delete val="0"/>
        <c:axPos val="l"/>
        <c:majorGridlines/>
        <c:numFmt formatCode="#,##0\ &quot;Units&quot;" sourceLinked="0"/>
        <c:majorTickMark val="none"/>
        <c:minorTickMark val="none"/>
        <c:tickLblPos val="nextTo"/>
        <c:crossAx val="39024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Year on Year Period</a:t>
            </a:r>
            <a:r>
              <a:rPr lang="de-DE" baseline="0"/>
              <a:t> Comparison in Production</a:t>
            </a:r>
            <a:endParaRPr lang="de-DE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462212988848707"/>
          <c:y val="0.11612192295573827"/>
          <c:w val="0.8494531506037315"/>
          <c:h val="0.65341384804000968"/>
        </c:manualLayout>
      </c:layout>
      <c:lineChart>
        <c:grouping val="standard"/>
        <c:varyColors val="0"/>
        <c:ser>
          <c:idx val="1"/>
          <c:order val="0"/>
          <c:tx>
            <c:v>Period 2013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'June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'June - Detailed'!$G$4:$I$4</c:f>
              <c:numCache>
                <c:formatCode>#,##0</c:formatCode>
                <c:ptCount val="3"/>
                <c:pt idx="0">
                  <c:v>9057800</c:v>
                </c:pt>
                <c:pt idx="1">
                  <c:v>7278800</c:v>
                </c:pt>
                <c:pt idx="2">
                  <c:v>1779000</c:v>
                </c:pt>
              </c:numCache>
            </c:numRef>
          </c:val>
          <c:smooth val="0"/>
        </c:ser>
        <c:ser>
          <c:idx val="0"/>
          <c:order val="1"/>
          <c:tx>
            <c:v>Period 2012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'June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'June - Detailed'!$G$23:$I$23</c:f>
              <c:numCache>
                <c:formatCode>#,##0</c:formatCode>
                <c:ptCount val="3"/>
                <c:pt idx="0">
                  <c:v>8007144</c:v>
                </c:pt>
                <c:pt idx="1">
                  <c:v>6345060</c:v>
                </c:pt>
                <c:pt idx="2">
                  <c:v>1662084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1664"/>
        <c:axId val="39580032"/>
      </c:lineChart>
      <c:catAx>
        <c:axId val="39041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39580032"/>
        <c:crosses val="autoZero"/>
        <c:auto val="1"/>
        <c:lblAlgn val="ctr"/>
        <c:lblOffset val="100"/>
        <c:noMultiLvlLbl val="0"/>
      </c:catAx>
      <c:valAx>
        <c:axId val="39580032"/>
        <c:scaling>
          <c:orientation val="minMax"/>
        </c:scaling>
        <c:delete val="0"/>
        <c:axPos val="l"/>
        <c:majorGridlines/>
        <c:numFmt formatCode="#,##0\ &quot;Units&quot;" sourceLinked="0"/>
        <c:majorTickMark val="none"/>
        <c:minorTickMark val="none"/>
        <c:tickLblPos val="nextTo"/>
        <c:crossAx val="39041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</a:t>
            </a:r>
            <a:r>
              <a:rPr lang="en-US" baseline="0"/>
              <a:t> Trend Vehicles in 2013</a:t>
            </a:r>
            <a:endParaRPr lang="en-US"/>
          </a:p>
        </c:rich>
      </c:tx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Pass. Veh.</c:v>
          </c:tx>
          <c:dLbls>
            <c:dLbl>
              <c:idx val="4"/>
              <c:layout>
                <c:manualLayout>
                  <c:x val="-4.6566351980871501E-2"/>
                  <c:y val="-9.922543313894109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strRef>
              <c:f>'June - Detailed'!$B$5:$B$10</c:f>
              <c:strCache>
                <c:ptCount val="6"/>
                <c:pt idx="0">
                  <c:v>June</c:v>
                </c:pt>
                <c:pt idx="1">
                  <c:v>May</c:v>
                </c:pt>
                <c:pt idx="2">
                  <c:v>April</c:v>
                </c:pt>
                <c:pt idx="3">
                  <c:v>March</c:v>
                </c:pt>
                <c:pt idx="4">
                  <c:v>February</c:v>
                </c:pt>
                <c:pt idx="5">
                  <c:v>January</c:v>
                </c:pt>
              </c:strCache>
            </c:strRef>
          </c:xVal>
          <c:yVal>
            <c:numRef>
              <c:f>'June - Detailed'!$E$5:$E$10</c:f>
              <c:numCache>
                <c:formatCode>#,##0</c:formatCode>
                <c:ptCount val="6"/>
                <c:pt idx="0">
                  <c:v>1403453</c:v>
                </c:pt>
                <c:pt idx="1">
                  <c:v>1396900</c:v>
                </c:pt>
                <c:pt idx="2">
                  <c:v>1441400</c:v>
                </c:pt>
                <c:pt idx="3">
                  <c:v>1585500</c:v>
                </c:pt>
                <c:pt idx="4">
                  <c:v>1111900</c:v>
                </c:pt>
                <c:pt idx="5">
                  <c:v>1725500</c:v>
                </c:pt>
              </c:numCache>
            </c:numRef>
          </c:yVal>
          <c:smooth val="1"/>
        </c:ser>
        <c:ser>
          <c:idx val="1"/>
          <c:order val="1"/>
          <c:tx>
            <c:v>Comm. Vehicle</c:v>
          </c:tx>
          <c:trendline>
            <c:trendlineType val="linear"/>
            <c:dispRSqr val="0"/>
            <c:dispEq val="0"/>
          </c:trendline>
          <c:xVal>
            <c:strRef>
              <c:f>'June - Detailed'!$B$5:$B$10</c:f>
              <c:strCache>
                <c:ptCount val="6"/>
                <c:pt idx="0">
                  <c:v>June</c:v>
                </c:pt>
                <c:pt idx="1">
                  <c:v>May</c:v>
                </c:pt>
                <c:pt idx="2">
                  <c:v>April</c:v>
                </c:pt>
                <c:pt idx="3">
                  <c:v>March</c:v>
                </c:pt>
                <c:pt idx="4">
                  <c:v>February</c:v>
                </c:pt>
                <c:pt idx="5">
                  <c:v>January</c:v>
                </c:pt>
              </c:strCache>
            </c:strRef>
          </c:xVal>
          <c:yVal>
            <c:numRef>
              <c:f>'June - Detailed'!$F$5:$F$10</c:f>
              <c:numCache>
                <c:formatCode>#,##0</c:formatCode>
                <c:ptCount val="6"/>
                <c:pt idx="0">
                  <c:v>350631</c:v>
                </c:pt>
                <c:pt idx="1">
                  <c:v>364600</c:v>
                </c:pt>
                <c:pt idx="2">
                  <c:v>400300</c:v>
                </c:pt>
                <c:pt idx="3">
                  <c:v>449600</c:v>
                </c:pt>
                <c:pt idx="4">
                  <c:v>242700</c:v>
                </c:pt>
                <c:pt idx="5">
                  <c:v>309000</c:v>
                </c:pt>
              </c:numCache>
            </c:numRef>
          </c:yVal>
          <c:smooth val="1"/>
        </c:ser>
        <c:ser>
          <c:idx val="2"/>
          <c:order val="2"/>
          <c:tx>
            <c:v>Pass. Veh. 2012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strRef>
              <c:f>'June - Detailed'!$B$24:$B$29</c:f>
              <c:strCache>
                <c:ptCount val="6"/>
                <c:pt idx="0">
                  <c:v>June</c:v>
                </c:pt>
                <c:pt idx="1">
                  <c:v>May</c:v>
                </c:pt>
                <c:pt idx="2">
                  <c:v>April</c:v>
                </c:pt>
                <c:pt idx="3">
                  <c:v>March</c:v>
                </c:pt>
                <c:pt idx="4">
                  <c:v>February</c:v>
                </c:pt>
                <c:pt idx="5">
                  <c:v>January</c:v>
                </c:pt>
              </c:strCache>
            </c:strRef>
          </c:xVal>
          <c:yVal>
            <c:numRef>
              <c:f>'June - Detailed'!$E$24:$E$29</c:f>
              <c:numCache>
                <c:formatCode>#,##0</c:formatCode>
                <c:ptCount val="6"/>
                <c:pt idx="0">
                  <c:v>1284200</c:v>
                </c:pt>
                <c:pt idx="1">
                  <c:v>1281900</c:v>
                </c:pt>
                <c:pt idx="2">
                  <c:v>1276038</c:v>
                </c:pt>
                <c:pt idx="3">
                  <c:v>1399966</c:v>
                </c:pt>
                <c:pt idx="4">
                  <c:v>1213100</c:v>
                </c:pt>
                <c:pt idx="5">
                  <c:v>1160600</c:v>
                </c:pt>
              </c:numCache>
            </c:numRef>
          </c:yVal>
          <c:smooth val="1"/>
        </c:ser>
        <c:ser>
          <c:idx val="3"/>
          <c:order val="3"/>
          <c:tx>
            <c:v>Comm. Veh. 2012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strRef>
              <c:f>'June - Detailed'!$B$24:$B$29</c:f>
              <c:strCache>
                <c:ptCount val="6"/>
                <c:pt idx="0">
                  <c:v>June</c:v>
                </c:pt>
                <c:pt idx="1">
                  <c:v>May</c:v>
                </c:pt>
                <c:pt idx="2">
                  <c:v>April</c:v>
                </c:pt>
                <c:pt idx="3">
                  <c:v>March</c:v>
                </c:pt>
                <c:pt idx="4">
                  <c:v>February</c:v>
                </c:pt>
                <c:pt idx="5">
                  <c:v>January</c:v>
                </c:pt>
              </c:strCache>
            </c:strRef>
          </c:xVal>
          <c:yVal>
            <c:numRef>
              <c:f>'June - Detailed'!$F$24:$F$29</c:f>
              <c:numCache>
                <c:formatCode>#,##0</c:formatCode>
                <c:ptCount val="6"/>
                <c:pt idx="0">
                  <c:v>273300</c:v>
                </c:pt>
                <c:pt idx="1">
                  <c:v>325300</c:v>
                </c:pt>
                <c:pt idx="2">
                  <c:v>348374</c:v>
                </c:pt>
                <c:pt idx="3">
                  <c:v>438606</c:v>
                </c:pt>
                <c:pt idx="4">
                  <c:v>354000</c:v>
                </c:pt>
                <c:pt idx="5">
                  <c:v>229200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04512"/>
        <c:axId val="39106432"/>
      </c:scatterChart>
      <c:valAx>
        <c:axId val="39104512"/>
        <c:scaling>
          <c:orientation val="maxMin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@" sourceLinked="0"/>
        <c:majorTickMark val="out"/>
        <c:minorTickMark val="none"/>
        <c:tickLblPos val="nextTo"/>
        <c:crossAx val="39106432"/>
        <c:crosses val="autoZero"/>
        <c:crossBetween val="midCat"/>
      </c:valAx>
      <c:valAx>
        <c:axId val="39106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9104512"/>
        <c:crossesAt val="0"/>
        <c:crossBetween val="midCat"/>
      </c:valAx>
    </c:plotArea>
    <c:legend>
      <c:legendPos val="b"/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Production</a:t>
            </a:r>
            <a:r>
              <a:rPr lang="en-US" baseline="0"/>
              <a:t> Trend Vehicles in 2013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1.9197207678883072E-2"/>
          <c:y val="0.10252168322621386"/>
          <c:w val="0.84561789723928493"/>
          <c:h val="0.77515175663283054"/>
        </c:manualLayout>
      </c:layout>
      <c:scatterChart>
        <c:scatterStyle val="smoothMarker"/>
        <c:varyColors val="0"/>
        <c:ser>
          <c:idx val="0"/>
          <c:order val="0"/>
          <c:tx>
            <c:v>Pass. Veh.</c:v>
          </c:tx>
          <c:dLbls>
            <c:dLbl>
              <c:idx val="4"/>
              <c:layout>
                <c:manualLayout>
                  <c:x val="-4.6566351980871501E-2"/>
                  <c:y val="-9.922543313894109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strRef>
              <c:f>'June - Detailed'!$B$5:$B$10</c:f>
              <c:strCache>
                <c:ptCount val="6"/>
                <c:pt idx="0">
                  <c:v>June</c:v>
                </c:pt>
                <c:pt idx="1">
                  <c:v>May</c:v>
                </c:pt>
                <c:pt idx="2">
                  <c:v>April</c:v>
                </c:pt>
                <c:pt idx="3">
                  <c:v>March</c:v>
                </c:pt>
                <c:pt idx="4">
                  <c:v>February</c:v>
                </c:pt>
                <c:pt idx="5">
                  <c:v>January</c:v>
                </c:pt>
              </c:strCache>
            </c:strRef>
          </c:xVal>
          <c:yVal>
            <c:numRef>
              <c:f>'June - Detailed'!$H$5:$H$10</c:f>
              <c:numCache>
                <c:formatCode>#,##0</c:formatCode>
                <c:ptCount val="6"/>
                <c:pt idx="0">
                  <c:v>1352611</c:v>
                </c:pt>
                <c:pt idx="1">
                  <c:v>1396900</c:v>
                </c:pt>
                <c:pt idx="2">
                  <c:v>1498600</c:v>
                </c:pt>
                <c:pt idx="3">
                  <c:v>1657000</c:v>
                </c:pt>
                <c:pt idx="4">
                  <c:v>1105100</c:v>
                </c:pt>
                <c:pt idx="5">
                  <c:v>1621200</c:v>
                </c:pt>
              </c:numCache>
            </c:numRef>
          </c:yVal>
          <c:smooth val="1"/>
        </c:ser>
        <c:ser>
          <c:idx val="1"/>
          <c:order val="1"/>
          <c:tx>
            <c:v>Comm. Vehicle</c:v>
          </c:tx>
          <c:trendline>
            <c:trendlineType val="linear"/>
            <c:dispRSqr val="0"/>
            <c:dispEq val="0"/>
          </c:trendline>
          <c:xVal>
            <c:strRef>
              <c:f>'June - Detailed'!$B$5:$B$10</c:f>
              <c:strCache>
                <c:ptCount val="6"/>
                <c:pt idx="0">
                  <c:v>June</c:v>
                </c:pt>
                <c:pt idx="1">
                  <c:v>May</c:v>
                </c:pt>
                <c:pt idx="2">
                  <c:v>April</c:v>
                </c:pt>
                <c:pt idx="3">
                  <c:v>March</c:v>
                </c:pt>
                <c:pt idx="4">
                  <c:v>February</c:v>
                </c:pt>
                <c:pt idx="5">
                  <c:v>January</c:v>
                </c:pt>
              </c:strCache>
            </c:strRef>
          </c:xVal>
          <c:yVal>
            <c:numRef>
              <c:f>'June - Detailed'!$I$5:$I$10</c:f>
              <c:numCache>
                <c:formatCode>#,##0</c:formatCode>
                <c:ptCount val="6"/>
                <c:pt idx="0">
                  <c:v>311570</c:v>
                </c:pt>
                <c:pt idx="1">
                  <c:v>364600</c:v>
                </c:pt>
                <c:pt idx="2">
                  <c:v>400800</c:v>
                </c:pt>
                <c:pt idx="3">
                  <c:v>428200</c:v>
                </c:pt>
                <c:pt idx="4">
                  <c:v>242100</c:v>
                </c:pt>
                <c:pt idx="5">
                  <c:v>343300</c:v>
                </c:pt>
              </c:numCache>
            </c:numRef>
          </c:yVal>
          <c:smooth val="1"/>
        </c:ser>
        <c:ser>
          <c:idx val="2"/>
          <c:order val="2"/>
          <c:tx>
            <c:v>Pass. Veh. 2012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xVal>
            <c:strRef>
              <c:f>'June - Detailed'!$B$24:$B$29</c:f>
              <c:strCache>
                <c:ptCount val="6"/>
                <c:pt idx="0">
                  <c:v>June</c:v>
                </c:pt>
                <c:pt idx="1">
                  <c:v>May</c:v>
                </c:pt>
                <c:pt idx="2">
                  <c:v>April</c:v>
                </c:pt>
                <c:pt idx="3">
                  <c:v>March</c:v>
                </c:pt>
                <c:pt idx="4">
                  <c:v>February</c:v>
                </c:pt>
                <c:pt idx="5">
                  <c:v>January</c:v>
                </c:pt>
              </c:strCache>
            </c:strRef>
          </c:xVal>
          <c:yVal>
            <c:numRef>
              <c:f>'June - Detailed'!$H$24:$H$29</c:f>
              <c:numCache>
                <c:formatCode>#,##0</c:formatCode>
                <c:ptCount val="6"/>
                <c:pt idx="0">
                  <c:v>1258800</c:v>
                </c:pt>
                <c:pt idx="1">
                  <c:v>1269100</c:v>
                </c:pt>
                <c:pt idx="2">
                  <c:v>1305151</c:v>
                </c:pt>
                <c:pt idx="3">
                  <c:v>1455809</c:v>
                </c:pt>
                <c:pt idx="4">
                  <c:v>1261500</c:v>
                </c:pt>
                <c:pt idx="5">
                  <c:v>1053500</c:v>
                </c:pt>
              </c:numCache>
            </c:numRef>
          </c:yVal>
          <c:smooth val="1"/>
        </c:ser>
        <c:ser>
          <c:idx val="3"/>
          <c:order val="3"/>
          <c:tx>
            <c:v>Comm. Veh. 2012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xVal>
            <c:strRef>
              <c:f>'June - Detailed'!$B$24:$B$29</c:f>
              <c:strCache>
                <c:ptCount val="6"/>
                <c:pt idx="0">
                  <c:v>June</c:v>
                </c:pt>
                <c:pt idx="1">
                  <c:v>May</c:v>
                </c:pt>
                <c:pt idx="2">
                  <c:v>April</c:v>
                </c:pt>
                <c:pt idx="3">
                  <c:v>March</c:v>
                </c:pt>
                <c:pt idx="4">
                  <c:v>February</c:v>
                </c:pt>
                <c:pt idx="5">
                  <c:v>January</c:v>
                </c:pt>
              </c:strCache>
            </c:strRef>
          </c:xVal>
          <c:yVal>
            <c:numRef>
              <c:f>'June - Detailed'!$I$24:$I$29</c:f>
              <c:numCache>
                <c:formatCode>#,##0</c:formatCode>
                <c:ptCount val="6"/>
                <c:pt idx="0">
                  <c:v>272500</c:v>
                </c:pt>
                <c:pt idx="1">
                  <c:v>301800</c:v>
                </c:pt>
                <c:pt idx="2">
                  <c:v>342411</c:v>
                </c:pt>
                <c:pt idx="3">
                  <c:v>424773</c:v>
                </c:pt>
                <c:pt idx="4">
                  <c:v>347200</c:v>
                </c:pt>
                <c:pt idx="5">
                  <c:v>245900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97696"/>
        <c:axId val="39237120"/>
      </c:scatterChart>
      <c:valAx>
        <c:axId val="39197696"/>
        <c:scaling>
          <c:orientation val="maxMin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@" sourceLinked="0"/>
        <c:majorTickMark val="out"/>
        <c:minorTickMark val="none"/>
        <c:tickLblPos val="nextTo"/>
        <c:crossAx val="39237120"/>
        <c:crosses val="autoZero"/>
        <c:crossBetween val="midCat"/>
      </c:valAx>
      <c:valAx>
        <c:axId val="392371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9197696"/>
        <c:crossesAt val="0"/>
        <c:crossBetween val="midCat"/>
      </c:valAx>
    </c:plotArea>
    <c:legend>
      <c:legendPos val="b"/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</a:t>
            </a:r>
            <a:r>
              <a:rPr lang="en-US" baseline="0"/>
              <a:t> vs. Production in 2013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1.9197207678883072E-2"/>
          <c:y val="0.1618541847971236"/>
          <c:w val="0.84561789723928493"/>
          <c:h val="0.67238414654245426"/>
        </c:manualLayout>
      </c:layout>
      <c:scatterChart>
        <c:scatterStyle val="smoothMarker"/>
        <c:varyColors val="0"/>
        <c:ser>
          <c:idx val="0"/>
          <c:order val="0"/>
          <c:tx>
            <c:v>Sales</c:v>
          </c:tx>
          <c:dLbls>
            <c:dLbl>
              <c:idx val="4"/>
              <c:layout>
                <c:manualLayout>
                  <c:x val="-4.6566351980871501E-2"/>
                  <c:y val="-9.922543313894109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strRef>
              <c:f>'June - Detailed'!$B$5:$B$10</c:f>
              <c:strCache>
                <c:ptCount val="6"/>
                <c:pt idx="0">
                  <c:v>June</c:v>
                </c:pt>
                <c:pt idx="1">
                  <c:v>May</c:v>
                </c:pt>
                <c:pt idx="2">
                  <c:v>April</c:v>
                </c:pt>
                <c:pt idx="3">
                  <c:v>March</c:v>
                </c:pt>
                <c:pt idx="4">
                  <c:v>February</c:v>
                </c:pt>
                <c:pt idx="5">
                  <c:v>January</c:v>
                </c:pt>
              </c:strCache>
            </c:strRef>
          </c:xVal>
          <c:yVal>
            <c:numRef>
              <c:f>'June - Detailed'!$D$5:$D$10</c:f>
              <c:numCache>
                <c:formatCode>#,##0</c:formatCode>
                <c:ptCount val="6"/>
                <c:pt idx="0">
                  <c:v>1754084</c:v>
                </c:pt>
                <c:pt idx="1">
                  <c:v>1761500</c:v>
                </c:pt>
                <c:pt idx="2">
                  <c:v>1841700</c:v>
                </c:pt>
                <c:pt idx="3">
                  <c:v>2035100</c:v>
                </c:pt>
                <c:pt idx="4">
                  <c:v>1354600</c:v>
                </c:pt>
                <c:pt idx="5">
                  <c:v>2034500</c:v>
                </c:pt>
              </c:numCache>
            </c:numRef>
          </c:yVal>
          <c:smooth val="1"/>
        </c:ser>
        <c:ser>
          <c:idx val="1"/>
          <c:order val="1"/>
          <c:tx>
            <c:v>Production</c:v>
          </c:tx>
          <c:xVal>
            <c:strRef>
              <c:f>'June - Detailed'!$B$5:$B$10</c:f>
              <c:strCache>
                <c:ptCount val="6"/>
                <c:pt idx="0">
                  <c:v>June</c:v>
                </c:pt>
                <c:pt idx="1">
                  <c:v>May</c:v>
                </c:pt>
                <c:pt idx="2">
                  <c:v>April</c:v>
                </c:pt>
                <c:pt idx="3">
                  <c:v>March</c:v>
                </c:pt>
                <c:pt idx="4">
                  <c:v>February</c:v>
                </c:pt>
                <c:pt idx="5">
                  <c:v>January</c:v>
                </c:pt>
              </c:strCache>
            </c:strRef>
          </c:xVal>
          <c:yVal>
            <c:numRef>
              <c:f>'June - Detailed'!$G$5:$G$10</c:f>
              <c:numCache>
                <c:formatCode>#,##0</c:formatCode>
                <c:ptCount val="6"/>
                <c:pt idx="0">
                  <c:v>1674181</c:v>
                </c:pt>
                <c:pt idx="1">
                  <c:v>1761500</c:v>
                </c:pt>
                <c:pt idx="2">
                  <c:v>1899400</c:v>
                </c:pt>
                <c:pt idx="3">
                  <c:v>2085200</c:v>
                </c:pt>
                <c:pt idx="4">
                  <c:v>1347200</c:v>
                </c:pt>
                <c:pt idx="5">
                  <c:v>1964500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24416"/>
        <c:axId val="40126336"/>
      </c:scatterChart>
      <c:valAx>
        <c:axId val="40124416"/>
        <c:scaling>
          <c:orientation val="maxMin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@" sourceLinked="0"/>
        <c:majorTickMark val="out"/>
        <c:minorTickMark val="none"/>
        <c:tickLblPos val="nextTo"/>
        <c:crossAx val="40126336"/>
        <c:crosses val="autoZero"/>
        <c:crossBetween val="midCat"/>
      </c:valAx>
      <c:valAx>
        <c:axId val="401263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0124416"/>
        <c:crossesAt val="0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r>
              <a:rPr lang="de-DE">
                <a:solidFill>
                  <a:schemeClr val="accent6">
                    <a:lumMod val="75000"/>
                  </a:schemeClr>
                </a:solidFill>
              </a:rPr>
              <a:t>Year on Year Period</a:t>
            </a:r>
            <a:r>
              <a:rPr lang="de-DE" baseline="0">
                <a:solidFill>
                  <a:schemeClr val="accent6">
                    <a:lumMod val="75000"/>
                  </a:schemeClr>
                </a:solidFill>
              </a:rPr>
              <a:t> Comparison in Sales</a:t>
            </a:r>
            <a:endParaRPr lang="de-DE">
              <a:solidFill>
                <a:schemeClr val="accent6">
                  <a:lumMod val="75000"/>
                </a:schemeClr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462212988848707"/>
          <c:y val="0.11612192295573827"/>
          <c:w val="0.8494531506037315"/>
          <c:h val="0.65341384804000968"/>
        </c:manualLayout>
      </c:layout>
      <c:lineChart>
        <c:grouping val="standard"/>
        <c:varyColors val="0"/>
        <c:ser>
          <c:idx val="1"/>
          <c:order val="0"/>
          <c:tx>
            <c:v>Period 2013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'July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'July - Detailed'!$D$4:$F$4</c:f>
              <c:numCache>
                <c:formatCode>#,##0</c:formatCode>
                <c:ptCount val="3"/>
                <c:pt idx="0">
                  <c:v>12297774</c:v>
                </c:pt>
                <c:pt idx="1">
                  <c:v>9902222</c:v>
                </c:pt>
                <c:pt idx="2">
                  <c:v>2395525</c:v>
                </c:pt>
              </c:numCache>
            </c:numRef>
          </c:val>
          <c:smooth val="0"/>
        </c:ser>
        <c:ser>
          <c:idx val="0"/>
          <c:order val="1"/>
          <c:tx>
            <c:v>Period 2012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rgbClr val="E53E36"/>
              </a:solidFill>
              <a:ln>
                <a:noFill/>
              </a:ln>
            </c:spPr>
          </c:marker>
          <c:cat>
            <c:strRef>
              <c:f>'July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('July - Detailed'!$D$24,'July - Detailed'!$E$24,'July - Detailed'!$F$24)</c:f>
              <c:numCache>
                <c:formatCode>#,##0</c:formatCode>
                <c:ptCount val="3"/>
                <c:pt idx="0">
                  <c:v>10963984</c:v>
                </c:pt>
                <c:pt idx="1">
                  <c:v>8736004</c:v>
                </c:pt>
                <c:pt idx="2">
                  <c:v>2227980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97120"/>
        <c:axId val="40199296"/>
      </c:lineChart>
      <c:catAx>
        <c:axId val="4019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40199296"/>
        <c:crosses val="autoZero"/>
        <c:auto val="1"/>
        <c:lblAlgn val="ctr"/>
        <c:lblOffset val="100"/>
        <c:noMultiLvlLbl val="0"/>
      </c:catAx>
      <c:valAx>
        <c:axId val="40199296"/>
        <c:scaling>
          <c:orientation val="minMax"/>
        </c:scaling>
        <c:delete val="0"/>
        <c:axPos val="l"/>
        <c:majorGridlines/>
        <c:numFmt formatCode="#,##0\ &quot;Units&quot;" sourceLinked="0"/>
        <c:majorTickMark val="none"/>
        <c:minorTickMark val="none"/>
        <c:tickLblPos val="nextTo"/>
        <c:crossAx val="40197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r>
              <a:rPr lang="de-DE">
                <a:solidFill>
                  <a:schemeClr val="accent6">
                    <a:lumMod val="75000"/>
                  </a:schemeClr>
                </a:solidFill>
              </a:rPr>
              <a:t>Year on Year Period</a:t>
            </a:r>
            <a:r>
              <a:rPr lang="de-DE" baseline="0">
                <a:solidFill>
                  <a:schemeClr val="accent6">
                    <a:lumMod val="75000"/>
                  </a:schemeClr>
                </a:solidFill>
              </a:rPr>
              <a:t> Comparison in Production</a:t>
            </a:r>
            <a:endParaRPr lang="de-DE">
              <a:solidFill>
                <a:schemeClr val="accent6">
                  <a:lumMod val="75000"/>
                </a:schemeClr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462212988848707"/>
          <c:y val="0.11612192295573827"/>
          <c:w val="0.8494531506037315"/>
          <c:h val="0.65341384804000968"/>
        </c:manualLayout>
      </c:layout>
      <c:lineChart>
        <c:grouping val="standard"/>
        <c:varyColors val="0"/>
        <c:ser>
          <c:idx val="1"/>
          <c:order val="0"/>
          <c:tx>
            <c:v>Period 2013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'July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'July - Detailed'!$G$4:$I$4</c:f>
              <c:numCache>
                <c:formatCode>#,##0</c:formatCode>
                <c:ptCount val="3"/>
                <c:pt idx="0">
                  <c:v>12315314</c:v>
                </c:pt>
                <c:pt idx="1">
                  <c:v>9930209</c:v>
                </c:pt>
                <c:pt idx="2">
                  <c:v>2375105</c:v>
                </c:pt>
              </c:numCache>
            </c:numRef>
          </c:val>
          <c:smooth val="0"/>
        </c:ser>
        <c:ser>
          <c:idx val="0"/>
          <c:order val="1"/>
          <c:tx>
            <c:v>Period 2012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'July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'July - Detailed'!$G$24:$I$24</c:f>
              <c:numCache>
                <c:formatCode>#,##0</c:formatCode>
                <c:ptCount val="3"/>
                <c:pt idx="0">
                  <c:v>10975544</c:v>
                </c:pt>
                <c:pt idx="1">
                  <c:v>8788660</c:v>
                </c:pt>
                <c:pt idx="2">
                  <c:v>2186884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38464"/>
        <c:axId val="39863424"/>
      </c:lineChart>
      <c:catAx>
        <c:axId val="40238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39863424"/>
        <c:crosses val="autoZero"/>
        <c:auto val="1"/>
        <c:lblAlgn val="ctr"/>
        <c:lblOffset val="100"/>
        <c:noMultiLvlLbl val="0"/>
      </c:catAx>
      <c:valAx>
        <c:axId val="39863424"/>
        <c:scaling>
          <c:orientation val="minMax"/>
        </c:scaling>
        <c:delete val="0"/>
        <c:axPos val="l"/>
        <c:majorGridlines/>
        <c:numFmt formatCode="#,##0\ &quot;Units&quot;" sourceLinked="0"/>
        <c:majorTickMark val="none"/>
        <c:minorTickMark val="none"/>
        <c:tickLblPos val="nextTo"/>
        <c:crossAx val="40238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6">
                    <a:lumMod val="75000"/>
                  </a:schemeClr>
                </a:solidFill>
              </a:rPr>
              <a:t>Sales</a:t>
            </a:r>
            <a:r>
              <a:rPr lang="en-US" baseline="0">
                <a:solidFill>
                  <a:schemeClr val="accent6">
                    <a:lumMod val="75000"/>
                  </a:schemeClr>
                </a:solidFill>
              </a:rPr>
              <a:t> Trend Vehicles in 2013</a:t>
            </a:r>
            <a:endParaRPr lang="en-US">
              <a:solidFill>
                <a:schemeClr val="accent6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9185857003476662"/>
          <c:y val="2.19349757506252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9197207678883072E-2"/>
          <c:y val="7.8660451510133025E-2"/>
          <c:w val="0.84561789723928493"/>
          <c:h val="0.73405137274950605"/>
        </c:manualLayout>
      </c:layout>
      <c:scatterChart>
        <c:scatterStyle val="smoothMarker"/>
        <c:varyColors val="0"/>
        <c:ser>
          <c:idx val="0"/>
          <c:order val="0"/>
          <c:tx>
            <c:v>Pass. Veh.</c:v>
          </c:tx>
          <c:dLbls>
            <c:dLbl>
              <c:idx val="4"/>
              <c:layout>
                <c:manualLayout>
                  <c:x val="-4.4821151282791225E-2"/>
                  <c:y val="-4.595488451691731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566351980871501E-2"/>
                  <c:y val="-8.492758743888308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trendline>
            <c:name>Trend 2013</c:name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strRef>
              <c:f>'July - Detailed'!$B$5:$B$11</c:f>
              <c:strCache>
                <c:ptCount val="7"/>
                <c:pt idx="0">
                  <c:v>July</c:v>
                </c:pt>
                <c:pt idx="1">
                  <c:v>June</c:v>
                </c:pt>
                <c:pt idx="2">
                  <c:v>May</c:v>
                </c:pt>
                <c:pt idx="3">
                  <c:v>April</c:v>
                </c:pt>
                <c:pt idx="4">
                  <c:v>March</c:v>
                </c:pt>
                <c:pt idx="5">
                  <c:v>February</c:v>
                </c:pt>
                <c:pt idx="6">
                  <c:v>January</c:v>
                </c:pt>
              </c:strCache>
            </c:strRef>
          </c:xVal>
          <c:yVal>
            <c:numRef>
              <c:f>'July - Detailed'!$E$5:$E$11</c:f>
              <c:numCache>
                <c:formatCode>#,##0</c:formatCode>
                <c:ptCount val="7"/>
                <c:pt idx="0">
                  <c:v>1237569</c:v>
                </c:pt>
                <c:pt idx="1">
                  <c:v>1403453</c:v>
                </c:pt>
                <c:pt idx="2">
                  <c:v>1396900</c:v>
                </c:pt>
                <c:pt idx="3">
                  <c:v>1441400</c:v>
                </c:pt>
                <c:pt idx="4">
                  <c:v>1585500</c:v>
                </c:pt>
                <c:pt idx="5">
                  <c:v>1111900</c:v>
                </c:pt>
                <c:pt idx="6">
                  <c:v>1725500</c:v>
                </c:pt>
              </c:numCache>
            </c:numRef>
          </c:yVal>
          <c:smooth val="1"/>
        </c:ser>
        <c:ser>
          <c:idx val="1"/>
          <c:order val="1"/>
          <c:tx>
            <c:v>Comm. Vehicle</c:v>
          </c:tx>
          <c:trendline>
            <c:name>Trend 2012</c:name>
            <c:spPr>
              <a:ln w="9525">
                <a:solidFill>
                  <a:schemeClr val="accent3"/>
                </a:solidFill>
              </a:ln>
            </c:spPr>
            <c:trendlineType val="linear"/>
            <c:dispRSqr val="0"/>
            <c:dispEq val="0"/>
          </c:trendline>
          <c:xVal>
            <c:strRef>
              <c:f>'July - Detailed'!$B$5:$B$11</c:f>
              <c:strCache>
                <c:ptCount val="7"/>
                <c:pt idx="0">
                  <c:v>July</c:v>
                </c:pt>
                <c:pt idx="1">
                  <c:v>June</c:v>
                </c:pt>
                <c:pt idx="2">
                  <c:v>May</c:v>
                </c:pt>
                <c:pt idx="3">
                  <c:v>April</c:v>
                </c:pt>
                <c:pt idx="4">
                  <c:v>March</c:v>
                </c:pt>
                <c:pt idx="5">
                  <c:v>February</c:v>
                </c:pt>
                <c:pt idx="6">
                  <c:v>January</c:v>
                </c:pt>
              </c:strCache>
            </c:strRef>
          </c:xVal>
          <c:yVal>
            <c:numRef>
              <c:f>'July - Detailed'!$F$5:$F$11</c:f>
              <c:numCache>
                <c:formatCode>#,##0</c:formatCode>
                <c:ptCount val="7"/>
                <c:pt idx="0">
                  <c:v>278694</c:v>
                </c:pt>
                <c:pt idx="1">
                  <c:v>350631</c:v>
                </c:pt>
                <c:pt idx="2">
                  <c:v>364600</c:v>
                </c:pt>
                <c:pt idx="3">
                  <c:v>400300</c:v>
                </c:pt>
                <c:pt idx="4">
                  <c:v>449600</c:v>
                </c:pt>
                <c:pt idx="5">
                  <c:v>242700</c:v>
                </c:pt>
                <c:pt idx="6">
                  <c:v>309000</c:v>
                </c:pt>
              </c:numCache>
            </c:numRef>
          </c:yVal>
          <c:smooth val="1"/>
        </c:ser>
        <c:ser>
          <c:idx val="2"/>
          <c:order val="2"/>
          <c:tx>
            <c:v>Pass. Veh. 2012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trendline>
            <c:name>Trend 2013</c:name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strRef>
              <c:f>'July - Detailed'!$B$25:$B$31</c:f>
              <c:strCache>
                <c:ptCount val="7"/>
                <c:pt idx="0">
                  <c:v>July</c:v>
                </c:pt>
                <c:pt idx="1">
                  <c:v>June</c:v>
                </c:pt>
                <c:pt idx="2">
                  <c:v>May</c:v>
                </c:pt>
                <c:pt idx="3">
                  <c:v>April</c:v>
                </c:pt>
                <c:pt idx="4">
                  <c:v>March</c:v>
                </c:pt>
                <c:pt idx="5">
                  <c:v>February</c:v>
                </c:pt>
                <c:pt idx="6">
                  <c:v>January</c:v>
                </c:pt>
              </c:strCache>
            </c:strRef>
          </c:xVal>
          <c:yVal>
            <c:numRef>
              <c:f>'July - Detailed'!$E$25:$E$31</c:f>
              <c:numCache>
                <c:formatCode>#,##0</c:formatCode>
                <c:ptCount val="7"/>
                <c:pt idx="0">
                  <c:v>1120200</c:v>
                </c:pt>
                <c:pt idx="1">
                  <c:v>1284200</c:v>
                </c:pt>
                <c:pt idx="2">
                  <c:v>1281900</c:v>
                </c:pt>
                <c:pt idx="3">
                  <c:v>1276038</c:v>
                </c:pt>
                <c:pt idx="4">
                  <c:v>1399966</c:v>
                </c:pt>
                <c:pt idx="5">
                  <c:v>1213100</c:v>
                </c:pt>
                <c:pt idx="6">
                  <c:v>1160600</c:v>
                </c:pt>
              </c:numCache>
            </c:numRef>
          </c:yVal>
          <c:smooth val="1"/>
        </c:ser>
        <c:ser>
          <c:idx val="3"/>
          <c:order val="3"/>
          <c:tx>
            <c:v>Comm. Veh. 2012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trendline>
            <c:name>Trend 2012</c:name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strRef>
              <c:f>'July - Detailed'!$B$25:$B$31</c:f>
              <c:strCache>
                <c:ptCount val="7"/>
                <c:pt idx="0">
                  <c:v>July</c:v>
                </c:pt>
                <c:pt idx="1">
                  <c:v>June</c:v>
                </c:pt>
                <c:pt idx="2">
                  <c:v>May</c:v>
                </c:pt>
                <c:pt idx="3">
                  <c:v>April</c:v>
                </c:pt>
                <c:pt idx="4">
                  <c:v>March</c:v>
                </c:pt>
                <c:pt idx="5">
                  <c:v>February</c:v>
                </c:pt>
                <c:pt idx="6">
                  <c:v>January</c:v>
                </c:pt>
              </c:strCache>
            </c:strRef>
          </c:xVal>
          <c:yVal>
            <c:numRef>
              <c:f>'July - Detailed'!$F$25:$F$31</c:f>
              <c:numCache>
                <c:formatCode>#,##0</c:formatCode>
                <c:ptCount val="7"/>
                <c:pt idx="0">
                  <c:v>259200</c:v>
                </c:pt>
                <c:pt idx="1">
                  <c:v>273300</c:v>
                </c:pt>
                <c:pt idx="2">
                  <c:v>325300</c:v>
                </c:pt>
                <c:pt idx="3">
                  <c:v>348374</c:v>
                </c:pt>
                <c:pt idx="4">
                  <c:v>438606</c:v>
                </c:pt>
                <c:pt idx="5">
                  <c:v>354000</c:v>
                </c:pt>
                <c:pt idx="6">
                  <c:v>229200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20384"/>
        <c:axId val="39921920"/>
      </c:scatterChart>
      <c:valAx>
        <c:axId val="39920384"/>
        <c:scaling>
          <c:orientation val="maxMin"/>
        </c:scaling>
        <c:delete val="1"/>
        <c:axPos val="b"/>
        <c:numFmt formatCode="@" sourceLinked="0"/>
        <c:majorTickMark val="out"/>
        <c:minorTickMark val="none"/>
        <c:tickLblPos val="nextTo"/>
        <c:crossAx val="39921920"/>
        <c:crosses val="autoZero"/>
        <c:crossBetween val="midCat"/>
      </c:valAx>
      <c:valAx>
        <c:axId val="399219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39920384"/>
        <c:crossesAt val="0"/>
        <c:crossBetween val="midCat"/>
      </c:valAx>
    </c:plotArea>
    <c:legend>
      <c:legendPos val="b"/>
      <c:layout>
        <c:manualLayout>
          <c:xMode val="edge"/>
          <c:yMode val="edge"/>
          <c:x val="1.4302400681590187E-3"/>
          <c:y val="0.8725708679835219"/>
          <c:w val="0.99539431916560173"/>
          <c:h val="0.108627724230227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China Automobile Production Figures (TOTAL)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081703496740327"/>
          <c:y val="0.1065844698844908"/>
          <c:w val="0.80372689300934153"/>
          <c:h val="0.73236692661856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'Automotive Data 2013'!$C$21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53E36"/>
            </a:solidFill>
          </c:spPr>
          <c:invertIfNegative val="0"/>
          <c:cat>
            <c:strRef>
              <c:f>'Automotive Data 2013'!$B$8:$B$19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2013'!$G$21:$G$32</c:f>
              <c:numCache>
                <c:formatCode>#,##0</c:formatCode>
                <c:ptCount val="12"/>
                <c:pt idx="0">
                  <c:v>1784900</c:v>
                </c:pt>
                <c:pt idx="1">
                  <c:v>1761400</c:v>
                </c:pt>
                <c:pt idx="2">
                  <c:v>1587000</c:v>
                </c:pt>
                <c:pt idx="3">
                  <c:v>1660900</c:v>
                </c:pt>
                <c:pt idx="4">
                  <c:v>1501400</c:v>
                </c:pt>
                <c:pt idx="5">
                  <c:v>1437100</c:v>
                </c:pt>
                <c:pt idx="6">
                  <c:v>1531300</c:v>
                </c:pt>
                <c:pt idx="7">
                  <c:v>1570900</c:v>
                </c:pt>
                <c:pt idx="8">
                  <c:v>1647562</c:v>
                </c:pt>
                <c:pt idx="9">
                  <c:v>1880582</c:v>
                </c:pt>
                <c:pt idx="10">
                  <c:v>1608700</c:v>
                </c:pt>
                <c:pt idx="11">
                  <c:v>1299400</c:v>
                </c:pt>
              </c:numCache>
            </c:numRef>
          </c:val>
        </c:ser>
        <c:ser>
          <c:idx val="1"/>
          <c:order val="1"/>
          <c:tx>
            <c:strRef>
              <c:f>'Automotive Data 2013'!$C$8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'Automotive Data 2013'!$B$8:$B$19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2013'!$G$8:$G$19</c:f>
              <c:numCache>
                <c:formatCode>#,##0</c:formatCode>
                <c:ptCount val="12"/>
                <c:pt idx="5">
                  <c:v>1583333</c:v>
                </c:pt>
                <c:pt idx="6">
                  <c:v>1674181</c:v>
                </c:pt>
                <c:pt idx="7">
                  <c:v>1761500</c:v>
                </c:pt>
                <c:pt idx="8">
                  <c:v>1899400</c:v>
                </c:pt>
                <c:pt idx="9">
                  <c:v>2085200</c:v>
                </c:pt>
                <c:pt idx="10">
                  <c:v>1347200</c:v>
                </c:pt>
                <c:pt idx="11">
                  <c:v>1964500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0896"/>
        <c:axId val="82313216"/>
      </c:barChart>
      <c:catAx>
        <c:axId val="8152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82313216"/>
        <c:crosses val="autoZero"/>
        <c:auto val="1"/>
        <c:lblAlgn val="ctr"/>
        <c:lblOffset val="100"/>
        <c:noMultiLvlLbl val="0"/>
      </c:catAx>
      <c:valAx>
        <c:axId val="82313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1520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6">
                    <a:lumMod val="75000"/>
                  </a:schemeClr>
                </a:solidFill>
              </a:rPr>
              <a:t>Production</a:t>
            </a:r>
            <a:r>
              <a:rPr lang="en-US" baseline="0">
                <a:solidFill>
                  <a:schemeClr val="accent6">
                    <a:lumMod val="75000"/>
                  </a:schemeClr>
                </a:solidFill>
              </a:rPr>
              <a:t> Trend Vehicles in 2013</a:t>
            </a:r>
            <a:endParaRPr lang="en-US">
              <a:solidFill>
                <a:schemeClr val="accent6">
                  <a:lumMod val="75000"/>
                </a:schemeClr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1.9197207678883072E-2"/>
          <c:y val="0.13752554200414685"/>
          <c:w val="0.84561789723928493"/>
          <c:h val="0.70196155074887712"/>
        </c:manualLayout>
      </c:layout>
      <c:scatterChart>
        <c:scatterStyle val="smoothMarker"/>
        <c:varyColors val="0"/>
        <c:ser>
          <c:idx val="0"/>
          <c:order val="0"/>
          <c:tx>
            <c:v>Pass. Veh.</c:v>
          </c:tx>
          <c:dLbls>
            <c:dLbl>
              <c:idx val="4"/>
              <c:layout>
                <c:manualLayout>
                  <c:x val="-4.6566351980871501E-2"/>
                  <c:y val="-4.512857133908380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311552678951777E-2"/>
                  <c:y val="-0.1085203490375159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trendline>
            <c:name>Trend 2013</c:name>
            <c:spPr>
              <a:ln>
                <a:solidFill>
                  <a:schemeClr val="accent3"/>
                </a:solidFill>
              </a:ln>
            </c:spPr>
            <c:trendlineType val="linear"/>
            <c:dispRSqr val="0"/>
            <c:dispEq val="0"/>
          </c:trendline>
          <c:xVal>
            <c:strRef>
              <c:f>'July - Detailed'!$B$5:$B$11</c:f>
              <c:strCache>
                <c:ptCount val="7"/>
                <c:pt idx="0">
                  <c:v>July</c:v>
                </c:pt>
                <c:pt idx="1">
                  <c:v>June</c:v>
                </c:pt>
                <c:pt idx="2">
                  <c:v>May</c:v>
                </c:pt>
                <c:pt idx="3">
                  <c:v>April</c:v>
                </c:pt>
                <c:pt idx="4">
                  <c:v>March</c:v>
                </c:pt>
                <c:pt idx="5">
                  <c:v>February</c:v>
                </c:pt>
                <c:pt idx="6">
                  <c:v>January</c:v>
                </c:pt>
              </c:strCache>
            </c:strRef>
          </c:xVal>
          <c:yVal>
            <c:numRef>
              <c:f>'July - Detailed'!$H$5:$H$11</c:f>
              <c:numCache>
                <c:formatCode>#,##0</c:formatCode>
                <c:ptCount val="7"/>
                <c:pt idx="0">
                  <c:v>1298798</c:v>
                </c:pt>
                <c:pt idx="1">
                  <c:v>1352611</c:v>
                </c:pt>
                <c:pt idx="2">
                  <c:v>1396900</c:v>
                </c:pt>
                <c:pt idx="3">
                  <c:v>1498600</c:v>
                </c:pt>
                <c:pt idx="4">
                  <c:v>1657000</c:v>
                </c:pt>
                <c:pt idx="5">
                  <c:v>1105100</c:v>
                </c:pt>
                <c:pt idx="6">
                  <c:v>1621200</c:v>
                </c:pt>
              </c:numCache>
            </c:numRef>
          </c:yVal>
          <c:smooth val="1"/>
        </c:ser>
        <c:ser>
          <c:idx val="1"/>
          <c:order val="1"/>
          <c:tx>
            <c:v>Comm. Vehicle</c:v>
          </c:tx>
          <c:trendline>
            <c:name>Trend 2013</c:name>
            <c:spPr>
              <a:ln>
                <a:solidFill>
                  <a:schemeClr val="accent3"/>
                </a:solidFill>
              </a:ln>
            </c:spPr>
            <c:trendlineType val="linear"/>
            <c:dispRSqr val="0"/>
            <c:dispEq val="0"/>
          </c:trendline>
          <c:xVal>
            <c:strRef>
              <c:f>'July - Detailed'!$B$5:$B$11</c:f>
              <c:strCache>
                <c:ptCount val="7"/>
                <c:pt idx="0">
                  <c:v>July</c:v>
                </c:pt>
                <c:pt idx="1">
                  <c:v>June</c:v>
                </c:pt>
                <c:pt idx="2">
                  <c:v>May</c:v>
                </c:pt>
                <c:pt idx="3">
                  <c:v>April</c:v>
                </c:pt>
                <c:pt idx="4">
                  <c:v>March</c:v>
                </c:pt>
                <c:pt idx="5">
                  <c:v>February</c:v>
                </c:pt>
                <c:pt idx="6">
                  <c:v>January</c:v>
                </c:pt>
              </c:strCache>
            </c:strRef>
          </c:xVal>
          <c:yVal>
            <c:numRef>
              <c:f>'July - Detailed'!$I$5:$I$11</c:f>
              <c:numCache>
                <c:formatCode>#,##0</c:formatCode>
                <c:ptCount val="7"/>
                <c:pt idx="0">
                  <c:v>284535</c:v>
                </c:pt>
                <c:pt idx="1">
                  <c:v>311570</c:v>
                </c:pt>
                <c:pt idx="2">
                  <c:v>364600</c:v>
                </c:pt>
                <c:pt idx="3">
                  <c:v>400800</c:v>
                </c:pt>
                <c:pt idx="4">
                  <c:v>428200</c:v>
                </c:pt>
                <c:pt idx="5">
                  <c:v>242100</c:v>
                </c:pt>
                <c:pt idx="6">
                  <c:v>343300</c:v>
                </c:pt>
              </c:numCache>
            </c:numRef>
          </c:yVal>
          <c:smooth val="1"/>
        </c:ser>
        <c:ser>
          <c:idx val="2"/>
          <c:order val="2"/>
          <c:tx>
            <c:v>Pass. Veh. 2012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trendline>
            <c:name>Trend 2012</c:name>
            <c:trendlineType val="linear"/>
            <c:dispRSqr val="0"/>
            <c:dispEq val="0"/>
          </c:trendline>
          <c:xVal>
            <c:strRef>
              <c:f>'July - Detailed'!$B$25:$B$31</c:f>
              <c:strCache>
                <c:ptCount val="7"/>
                <c:pt idx="0">
                  <c:v>July</c:v>
                </c:pt>
                <c:pt idx="1">
                  <c:v>June</c:v>
                </c:pt>
                <c:pt idx="2">
                  <c:v>May</c:v>
                </c:pt>
                <c:pt idx="3">
                  <c:v>April</c:v>
                </c:pt>
                <c:pt idx="4">
                  <c:v>March</c:v>
                </c:pt>
                <c:pt idx="5">
                  <c:v>February</c:v>
                </c:pt>
                <c:pt idx="6">
                  <c:v>January</c:v>
                </c:pt>
              </c:strCache>
            </c:strRef>
          </c:xVal>
          <c:yVal>
            <c:numRef>
              <c:f>'July - Detailed'!$H$25:$H$31</c:f>
              <c:numCache>
                <c:formatCode>#,##0</c:formatCode>
                <c:ptCount val="7"/>
                <c:pt idx="0">
                  <c:v>1184800</c:v>
                </c:pt>
                <c:pt idx="1">
                  <c:v>1258800</c:v>
                </c:pt>
                <c:pt idx="2">
                  <c:v>1269100</c:v>
                </c:pt>
                <c:pt idx="3">
                  <c:v>1305151</c:v>
                </c:pt>
                <c:pt idx="4">
                  <c:v>1455809</c:v>
                </c:pt>
                <c:pt idx="5">
                  <c:v>1261500</c:v>
                </c:pt>
                <c:pt idx="6">
                  <c:v>1053500</c:v>
                </c:pt>
              </c:numCache>
            </c:numRef>
          </c:yVal>
          <c:smooth val="1"/>
        </c:ser>
        <c:ser>
          <c:idx val="3"/>
          <c:order val="3"/>
          <c:tx>
            <c:v>Comm. Veh. 2012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trendline>
            <c:name>Trend 2012</c:name>
            <c:trendlineType val="linear"/>
            <c:dispRSqr val="0"/>
            <c:dispEq val="0"/>
          </c:trendline>
          <c:xVal>
            <c:strRef>
              <c:f>'July - Detailed'!$B$25:$B$31</c:f>
              <c:strCache>
                <c:ptCount val="7"/>
                <c:pt idx="0">
                  <c:v>July</c:v>
                </c:pt>
                <c:pt idx="1">
                  <c:v>June</c:v>
                </c:pt>
                <c:pt idx="2">
                  <c:v>May</c:v>
                </c:pt>
                <c:pt idx="3">
                  <c:v>April</c:v>
                </c:pt>
                <c:pt idx="4">
                  <c:v>March</c:v>
                </c:pt>
                <c:pt idx="5">
                  <c:v>February</c:v>
                </c:pt>
                <c:pt idx="6">
                  <c:v>January</c:v>
                </c:pt>
              </c:strCache>
            </c:strRef>
          </c:xVal>
          <c:yVal>
            <c:numRef>
              <c:f>'July - Detailed'!$I$25:$I$31</c:f>
              <c:numCache>
                <c:formatCode>#,##0</c:formatCode>
                <c:ptCount val="7"/>
                <c:pt idx="0">
                  <c:v>252300</c:v>
                </c:pt>
                <c:pt idx="1">
                  <c:v>272500</c:v>
                </c:pt>
                <c:pt idx="2">
                  <c:v>301800</c:v>
                </c:pt>
                <c:pt idx="3">
                  <c:v>342411</c:v>
                </c:pt>
                <c:pt idx="4">
                  <c:v>424773</c:v>
                </c:pt>
                <c:pt idx="5">
                  <c:v>347200</c:v>
                </c:pt>
                <c:pt idx="6">
                  <c:v>245900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55552"/>
        <c:axId val="40057472"/>
      </c:scatterChart>
      <c:valAx>
        <c:axId val="40055552"/>
        <c:scaling>
          <c:orientation val="maxMin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1206716961426942"/>
              <c:y val="0.80766529482144089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crossAx val="40057472"/>
        <c:crosses val="autoZero"/>
        <c:crossBetween val="midCat"/>
      </c:valAx>
      <c:valAx>
        <c:axId val="400574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0055552"/>
        <c:crossesAt val="0"/>
        <c:crossBetween val="midCat"/>
      </c:valAx>
    </c:plotArea>
    <c:legend>
      <c:legendPos val="b"/>
      <c:layout>
        <c:manualLayout>
          <c:xMode val="edge"/>
          <c:yMode val="edge"/>
          <c:x val="4.9206414643195766E-3"/>
          <c:y val="0.8705940277751677"/>
          <c:w val="0.99190391776944109"/>
          <c:h val="0.11031289346588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6">
                    <a:lumMod val="75000"/>
                  </a:schemeClr>
                </a:solidFill>
              </a:rPr>
              <a:t>Sales</a:t>
            </a:r>
            <a:r>
              <a:rPr lang="en-US" baseline="0">
                <a:solidFill>
                  <a:schemeClr val="accent6">
                    <a:lumMod val="75000"/>
                  </a:schemeClr>
                </a:solidFill>
              </a:rPr>
              <a:t> vs. Production in 2013</a:t>
            </a:r>
            <a:endParaRPr lang="en-US">
              <a:solidFill>
                <a:schemeClr val="accent6">
                  <a:lumMod val="75000"/>
                </a:schemeClr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1.9197207678883072E-2"/>
          <c:y val="0.1618541847971236"/>
          <c:w val="0.84561789723928493"/>
          <c:h val="0.67238414654245426"/>
        </c:manualLayout>
      </c:layout>
      <c:scatterChart>
        <c:scatterStyle val="smoothMarker"/>
        <c:varyColors val="0"/>
        <c:ser>
          <c:idx val="0"/>
          <c:order val="0"/>
          <c:tx>
            <c:v>Sales</c:v>
          </c:tx>
          <c:dLbls>
            <c:dLbl>
              <c:idx val="4"/>
              <c:layout>
                <c:manualLayout>
                  <c:x val="-4.6566351980871501E-2"/>
                  <c:y val="-9.922543313894109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strRef>
              <c:f>'July - Detailed'!$B$5:$B$11</c:f>
              <c:strCache>
                <c:ptCount val="7"/>
                <c:pt idx="0">
                  <c:v>July</c:v>
                </c:pt>
                <c:pt idx="1">
                  <c:v>June</c:v>
                </c:pt>
                <c:pt idx="2">
                  <c:v>May</c:v>
                </c:pt>
                <c:pt idx="3">
                  <c:v>April</c:v>
                </c:pt>
                <c:pt idx="4">
                  <c:v>March</c:v>
                </c:pt>
                <c:pt idx="5">
                  <c:v>February</c:v>
                </c:pt>
                <c:pt idx="6">
                  <c:v>January</c:v>
                </c:pt>
              </c:strCache>
            </c:strRef>
          </c:xVal>
          <c:yVal>
            <c:numRef>
              <c:f>'July - Detailed'!$D$5:$D$11</c:f>
              <c:numCache>
                <c:formatCode>#,##0</c:formatCode>
                <c:ptCount val="7"/>
                <c:pt idx="0">
                  <c:v>1516290</c:v>
                </c:pt>
                <c:pt idx="1">
                  <c:v>1754084</c:v>
                </c:pt>
                <c:pt idx="2">
                  <c:v>1761500</c:v>
                </c:pt>
                <c:pt idx="3">
                  <c:v>1841700</c:v>
                </c:pt>
                <c:pt idx="4">
                  <c:v>2035100</c:v>
                </c:pt>
                <c:pt idx="5">
                  <c:v>1354600</c:v>
                </c:pt>
                <c:pt idx="6">
                  <c:v>2034500</c:v>
                </c:pt>
              </c:numCache>
            </c:numRef>
          </c:yVal>
          <c:smooth val="1"/>
        </c:ser>
        <c:ser>
          <c:idx val="1"/>
          <c:order val="1"/>
          <c:tx>
            <c:v>Production</c:v>
          </c:tx>
          <c:xVal>
            <c:strRef>
              <c:f>'July - Detailed'!$B$5:$B$11</c:f>
              <c:strCache>
                <c:ptCount val="7"/>
                <c:pt idx="0">
                  <c:v>July</c:v>
                </c:pt>
                <c:pt idx="1">
                  <c:v>June</c:v>
                </c:pt>
                <c:pt idx="2">
                  <c:v>May</c:v>
                </c:pt>
                <c:pt idx="3">
                  <c:v>April</c:v>
                </c:pt>
                <c:pt idx="4">
                  <c:v>March</c:v>
                </c:pt>
                <c:pt idx="5">
                  <c:v>February</c:v>
                </c:pt>
                <c:pt idx="6">
                  <c:v>January</c:v>
                </c:pt>
              </c:strCache>
            </c:strRef>
          </c:xVal>
          <c:yVal>
            <c:numRef>
              <c:f>'July - Detailed'!$G$5:$G$11</c:f>
              <c:numCache>
                <c:formatCode>#,##0</c:formatCode>
                <c:ptCount val="7"/>
                <c:pt idx="0">
                  <c:v>1583333</c:v>
                </c:pt>
                <c:pt idx="1">
                  <c:v>1674181</c:v>
                </c:pt>
                <c:pt idx="2">
                  <c:v>1761500</c:v>
                </c:pt>
                <c:pt idx="3">
                  <c:v>1899400</c:v>
                </c:pt>
                <c:pt idx="4">
                  <c:v>2085200</c:v>
                </c:pt>
                <c:pt idx="5">
                  <c:v>1347200</c:v>
                </c:pt>
                <c:pt idx="6">
                  <c:v>1964500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39488"/>
        <c:axId val="40241408"/>
      </c:scatterChart>
      <c:valAx>
        <c:axId val="40239488"/>
        <c:scaling>
          <c:orientation val="maxMin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@" sourceLinked="0"/>
        <c:majorTickMark val="out"/>
        <c:minorTickMark val="none"/>
        <c:tickLblPos val="nextTo"/>
        <c:crossAx val="40241408"/>
        <c:crosses val="autoZero"/>
        <c:crossBetween val="midCat"/>
      </c:valAx>
      <c:valAx>
        <c:axId val="402414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0239488"/>
        <c:crossesAt val="0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Automotive Sales Market Share Passenger Cars vs. Commercial Vehicles</a:t>
            </a:r>
          </a:p>
        </c:rich>
      </c:tx>
      <c:layout/>
      <c:overlay val="1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1"/>
            <c:bubble3D val="0"/>
            <c:explosion val="0"/>
            <c:spPr>
              <a:solidFill>
                <a:srgbClr val="FFC000"/>
              </a:solidFill>
            </c:spPr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'Automotive Data 2013'!$E$6:$F$6</c:f>
              <c:strCache>
                <c:ptCount val="2"/>
                <c:pt idx="0">
                  <c:v>Passenger Cars</c:v>
                </c:pt>
                <c:pt idx="1">
                  <c:v>Commercial Vehicles</c:v>
                </c:pt>
              </c:strCache>
            </c:strRef>
          </c:cat>
          <c:val>
            <c:numRef>
              <c:f>'Automotive Data 2013'!$L$8:$M$8</c:f>
              <c:numCache>
                <c:formatCode>0.00%</c:formatCode>
                <c:ptCount val="2"/>
                <c:pt idx="0">
                  <c:v>0.80520442154815985</c:v>
                </c:pt>
                <c:pt idx="1">
                  <c:v>0.19479338293255349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China Automobile Sales Figures (Passenger Cars)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70874599321701"/>
          <c:y val="0.13259106651720776"/>
          <c:w val="0.79856714339279022"/>
          <c:h val="0.706652406368228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'Automotive Data 2013'!$C$21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53E36"/>
            </a:solidFill>
          </c:spPr>
          <c:invertIfNegative val="0"/>
          <c:cat>
            <c:strRef>
              <c:f>'Automotive Data 2013'!$B$8:$B$19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2013'!$E$21:$E$32</c:f>
              <c:numCache>
                <c:formatCode>#,##0</c:formatCode>
                <c:ptCount val="12"/>
                <c:pt idx="0">
                  <c:v>1462900</c:v>
                </c:pt>
                <c:pt idx="1">
                  <c:v>1461300</c:v>
                </c:pt>
                <c:pt idx="2">
                  <c:v>1298900</c:v>
                </c:pt>
                <c:pt idx="3">
                  <c:v>1315600</c:v>
                </c:pt>
                <c:pt idx="4">
                  <c:v>1218900</c:v>
                </c:pt>
                <c:pt idx="5">
                  <c:v>1120200</c:v>
                </c:pt>
                <c:pt idx="6">
                  <c:v>1284200</c:v>
                </c:pt>
                <c:pt idx="7">
                  <c:v>1281900</c:v>
                </c:pt>
                <c:pt idx="8">
                  <c:v>1276038</c:v>
                </c:pt>
                <c:pt idx="9">
                  <c:v>1399966</c:v>
                </c:pt>
                <c:pt idx="10">
                  <c:v>1213100</c:v>
                </c:pt>
                <c:pt idx="11">
                  <c:v>1160600</c:v>
                </c:pt>
              </c:numCache>
            </c:numRef>
          </c:val>
        </c:ser>
        <c:ser>
          <c:idx val="0"/>
          <c:order val="1"/>
          <c:tx>
            <c:strRef>
              <c:f>'Automotive Data 2013'!$C$8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'Automotive Data 2013'!$B$8:$B$19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2013'!$E$8:$E$19</c:f>
              <c:numCache>
                <c:formatCode>#,##0</c:formatCode>
                <c:ptCount val="12"/>
                <c:pt idx="5">
                  <c:v>1237569</c:v>
                </c:pt>
                <c:pt idx="6">
                  <c:v>1403453</c:v>
                </c:pt>
                <c:pt idx="7">
                  <c:v>1396900</c:v>
                </c:pt>
                <c:pt idx="8">
                  <c:v>1441400</c:v>
                </c:pt>
                <c:pt idx="9">
                  <c:v>1585500</c:v>
                </c:pt>
                <c:pt idx="10">
                  <c:v>1111900</c:v>
                </c:pt>
                <c:pt idx="11">
                  <c:v>1725500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62368"/>
        <c:axId val="82363904"/>
      </c:barChart>
      <c:catAx>
        <c:axId val="8236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82363904"/>
        <c:crosses val="autoZero"/>
        <c:auto val="1"/>
        <c:lblAlgn val="ctr"/>
        <c:lblOffset val="100"/>
        <c:noMultiLvlLbl val="0"/>
      </c:catAx>
      <c:valAx>
        <c:axId val="82363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236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China Automobile Production Figures (Passenger Cars)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81703496740327"/>
          <c:y val="0.1065844698844908"/>
          <c:w val="0.80372689300934153"/>
          <c:h val="0.73236692661856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'Automotive Data 2013'!$C$21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53E36"/>
            </a:solidFill>
          </c:spPr>
          <c:invertIfNegative val="0"/>
          <c:cat>
            <c:strRef>
              <c:f>'Automotive Data 2013'!$B$8:$B$19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2013'!$H$21:$H$32</c:f>
              <c:numCache>
                <c:formatCode>#,##0</c:formatCode>
                <c:ptCount val="12"/>
                <c:pt idx="0">
                  <c:v>1442300</c:v>
                </c:pt>
                <c:pt idx="1">
                  <c:v>1432000</c:v>
                </c:pt>
                <c:pt idx="2">
                  <c:v>1280200</c:v>
                </c:pt>
                <c:pt idx="3">
                  <c:v>1352800</c:v>
                </c:pt>
                <c:pt idx="4">
                  <c:v>1228500</c:v>
                </c:pt>
                <c:pt idx="5">
                  <c:v>1184800</c:v>
                </c:pt>
                <c:pt idx="6">
                  <c:v>1258800</c:v>
                </c:pt>
                <c:pt idx="7">
                  <c:v>1269100</c:v>
                </c:pt>
                <c:pt idx="8">
                  <c:v>1305151</c:v>
                </c:pt>
                <c:pt idx="9">
                  <c:v>1455809</c:v>
                </c:pt>
                <c:pt idx="10">
                  <c:v>1261500</c:v>
                </c:pt>
                <c:pt idx="11">
                  <c:v>1053500</c:v>
                </c:pt>
              </c:numCache>
            </c:numRef>
          </c:val>
        </c:ser>
        <c:ser>
          <c:idx val="1"/>
          <c:order val="1"/>
          <c:tx>
            <c:strRef>
              <c:f>'Automotive Data 2013'!$C$8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'Automotive Data 2013'!$B$8:$B$19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2013'!$H$8:$H$19</c:f>
              <c:numCache>
                <c:formatCode>#,##0</c:formatCode>
                <c:ptCount val="12"/>
                <c:pt idx="5">
                  <c:v>1298798</c:v>
                </c:pt>
                <c:pt idx="6">
                  <c:v>1352611</c:v>
                </c:pt>
                <c:pt idx="7">
                  <c:v>1396900</c:v>
                </c:pt>
                <c:pt idx="8">
                  <c:v>1498600</c:v>
                </c:pt>
                <c:pt idx="9">
                  <c:v>1657000</c:v>
                </c:pt>
                <c:pt idx="10">
                  <c:v>1105100</c:v>
                </c:pt>
                <c:pt idx="11">
                  <c:v>1621200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12128"/>
        <c:axId val="82542592"/>
      </c:barChart>
      <c:catAx>
        <c:axId val="8251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82542592"/>
        <c:crosses val="autoZero"/>
        <c:auto val="1"/>
        <c:lblAlgn val="ctr"/>
        <c:lblOffset val="100"/>
        <c:noMultiLvlLbl val="0"/>
      </c:catAx>
      <c:valAx>
        <c:axId val="82542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251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Year on Year Period</a:t>
            </a:r>
            <a:r>
              <a:rPr lang="de-DE" baseline="0"/>
              <a:t> Comparison in Sales</a:t>
            </a:r>
            <a:endParaRPr lang="de-DE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462212988848707"/>
          <c:y val="0.11612192295573827"/>
          <c:w val="0.8494531506037315"/>
          <c:h val="0.65341384804000968"/>
        </c:manualLayout>
      </c:layout>
      <c:lineChart>
        <c:grouping val="standard"/>
        <c:varyColors val="0"/>
        <c:ser>
          <c:idx val="1"/>
          <c:order val="0"/>
          <c:tx>
            <c:v>Period 2013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'March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'March - Detailed'!$D$4:$F$4</c:f>
              <c:numCache>
                <c:formatCode>#,##0</c:formatCode>
                <c:ptCount val="3"/>
                <c:pt idx="0">
                  <c:v>5424200</c:v>
                </c:pt>
                <c:pt idx="1">
                  <c:v>4422900</c:v>
                </c:pt>
                <c:pt idx="2">
                  <c:v>1001300</c:v>
                </c:pt>
              </c:numCache>
            </c:numRef>
          </c:val>
          <c:smooth val="0"/>
        </c:ser>
        <c:ser>
          <c:idx val="0"/>
          <c:order val="1"/>
          <c:tx>
            <c:v>Period 2012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'March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('March - Detailed'!$D$20,'March - Detailed'!$E$20,'March - Detailed'!$F$20)</c:f>
              <c:numCache>
                <c:formatCode>#,##0</c:formatCode>
                <c:ptCount val="3"/>
                <c:pt idx="0">
                  <c:v>4795472</c:v>
                </c:pt>
                <c:pt idx="1">
                  <c:v>3773666</c:v>
                </c:pt>
                <c:pt idx="2">
                  <c:v>1021806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92928"/>
        <c:axId val="81694720"/>
      </c:lineChart>
      <c:catAx>
        <c:axId val="8169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1694720"/>
        <c:crosses val="autoZero"/>
        <c:auto val="1"/>
        <c:lblAlgn val="ctr"/>
        <c:lblOffset val="100"/>
        <c:noMultiLvlLbl val="0"/>
      </c:catAx>
      <c:valAx>
        <c:axId val="81694720"/>
        <c:scaling>
          <c:orientation val="minMax"/>
        </c:scaling>
        <c:delete val="0"/>
        <c:axPos val="l"/>
        <c:majorGridlines/>
        <c:numFmt formatCode="#,##0\ &quot;Units&quot;" sourceLinked="0"/>
        <c:majorTickMark val="none"/>
        <c:minorTickMark val="none"/>
        <c:tickLblPos val="nextTo"/>
        <c:crossAx val="81692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Year on Year Period</a:t>
            </a:r>
            <a:r>
              <a:rPr lang="de-DE" baseline="0"/>
              <a:t> Comparison in Production</a:t>
            </a:r>
            <a:endParaRPr lang="de-DE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462212988848707"/>
          <c:y val="0.11612192295573827"/>
          <c:w val="0.8494531506037315"/>
          <c:h val="0.65341384804000968"/>
        </c:manualLayout>
      </c:layout>
      <c:lineChart>
        <c:grouping val="standard"/>
        <c:varyColors val="0"/>
        <c:ser>
          <c:idx val="1"/>
          <c:order val="0"/>
          <c:tx>
            <c:v>Period 2013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'March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'March - Detailed'!$G$4:$I$4</c:f>
              <c:numCache>
                <c:formatCode>#,##0</c:formatCode>
                <c:ptCount val="3"/>
                <c:pt idx="0">
                  <c:v>5396900</c:v>
                </c:pt>
                <c:pt idx="1">
                  <c:v>4383300</c:v>
                </c:pt>
                <c:pt idx="2">
                  <c:v>1013600</c:v>
                </c:pt>
              </c:numCache>
            </c:numRef>
          </c:val>
          <c:smooth val="0"/>
        </c:ser>
        <c:ser>
          <c:idx val="0"/>
          <c:order val="1"/>
          <c:tx>
            <c:v>Period 2012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'March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'March - Detailed'!$G$20:$I$20</c:f>
              <c:numCache>
                <c:formatCode>#,##0</c:formatCode>
                <c:ptCount val="3"/>
                <c:pt idx="0">
                  <c:v>4788682</c:v>
                </c:pt>
                <c:pt idx="1">
                  <c:v>3770809</c:v>
                </c:pt>
                <c:pt idx="2">
                  <c:v>1017873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5696"/>
        <c:axId val="81739776"/>
      </c:lineChart>
      <c:catAx>
        <c:axId val="81725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1739776"/>
        <c:crosses val="autoZero"/>
        <c:auto val="1"/>
        <c:lblAlgn val="ctr"/>
        <c:lblOffset val="100"/>
        <c:noMultiLvlLbl val="0"/>
      </c:catAx>
      <c:valAx>
        <c:axId val="81739776"/>
        <c:scaling>
          <c:orientation val="minMax"/>
        </c:scaling>
        <c:delete val="0"/>
        <c:axPos val="l"/>
        <c:majorGridlines/>
        <c:numFmt formatCode="#,##0\ &quot;Units&quot;" sourceLinked="0"/>
        <c:majorTickMark val="none"/>
        <c:minorTickMark val="none"/>
        <c:tickLblPos val="nextTo"/>
        <c:crossAx val="81725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Year on Year Period</a:t>
            </a:r>
            <a:r>
              <a:rPr lang="de-DE" baseline="0"/>
              <a:t> Comparison in Sales</a:t>
            </a:r>
            <a:endParaRPr lang="de-DE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462212988848707"/>
          <c:y val="0.11612192295573827"/>
          <c:w val="0.8494531506037315"/>
          <c:h val="0.65341384804000968"/>
        </c:manualLayout>
      </c:layout>
      <c:lineChart>
        <c:grouping val="standard"/>
        <c:varyColors val="0"/>
        <c:ser>
          <c:idx val="1"/>
          <c:order val="0"/>
          <c:tx>
            <c:v>Period 2013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'April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'April - Detailed'!$D$4:$F$4</c:f>
              <c:numCache>
                <c:formatCode>#,##0</c:formatCode>
                <c:ptCount val="3"/>
                <c:pt idx="0">
                  <c:v>7265900</c:v>
                </c:pt>
                <c:pt idx="1">
                  <c:v>5864300</c:v>
                </c:pt>
                <c:pt idx="2">
                  <c:v>1401600</c:v>
                </c:pt>
              </c:numCache>
            </c:numRef>
          </c:val>
          <c:smooth val="0"/>
        </c:ser>
        <c:ser>
          <c:idx val="0"/>
          <c:order val="1"/>
          <c:tx>
            <c:v>Period 2012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'April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('April - Detailed'!$D$21,'April - Detailed'!$E$21,'April - Detailed'!$F$21)</c:f>
              <c:numCache>
                <c:formatCode>#,##0</c:formatCode>
                <c:ptCount val="3"/>
                <c:pt idx="0">
                  <c:v>6419884</c:v>
                </c:pt>
                <c:pt idx="1">
                  <c:v>5049704</c:v>
                </c:pt>
                <c:pt idx="2">
                  <c:v>1370180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8480"/>
        <c:axId val="39350272"/>
      </c:lineChart>
      <c:catAx>
        <c:axId val="39348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9350272"/>
        <c:crosses val="autoZero"/>
        <c:auto val="1"/>
        <c:lblAlgn val="ctr"/>
        <c:lblOffset val="100"/>
        <c:noMultiLvlLbl val="0"/>
      </c:catAx>
      <c:valAx>
        <c:axId val="39350272"/>
        <c:scaling>
          <c:orientation val="minMax"/>
        </c:scaling>
        <c:delete val="0"/>
        <c:axPos val="l"/>
        <c:majorGridlines/>
        <c:numFmt formatCode="#,##0\ &quot;Units&quot;" sourceLinked="0"/>
        <c:majorTickMark val="none"/>
        <c:minorTickMark val="none"/>
        <c:tickLblPos val="nextTo"/>
        <c:crossAx val="39348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Year on Year Period</a:t>
            </a:r>
            <a:r>
              <a:rPr lang="de-DE" baseline="0"/>
              <a:t> Comparison in Production</a:t>
            </a:r>
            <a:endParaRPr lang="de-DE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462212988848707"/>
          <c:y val="0.11612192295573827"/>
          <c:w val="0.8494531506037315"/>
          <c:h val="0.65341384804000968"/>
        </c:manualLayout>
      </c:layout>
      <c:lineChart>
        <c:grouping val="standard"/>
        <c:varyColors val="0"/>
        <c:ser>
          <c:idx val="1"/>
          <c:order val="0"/>
          <c:tx>
            <c:v>Period 2013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'April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'April - Detailed'!$G$4:$I$4</c:f>
              <c:numCache>
                <c:formatCode>#,##0</c:formatCode>
                <c:ptCount val="3"/>
                <c:pt idx="0">
                  <c:v>7296300</c:v>
                </c:pt>
                <c:pt idx="1">
                  <c:v>5881900</c:v>
                </c:pt>
                <c:pt idx="2">
                  <c:v>1414400</c:v>
                </c:pt>
              </c:numCache>
            </c:numRef>
          </c:val>
          <c:smooth val="0"/>
        </c:ser>
        <c:ser>
          <c:idx val="0"/>
          <c:order val="1"/>
          <c:tx>
            <c:v>Period 2012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'April - Detailed'!$D$3:$F$3</c:f>
              <c:strCache>
                <c:ptCount val="3"/>
                <c:pt idx="0">
                  <c:v>Automobile Total</c:v>
                </c:pt>
                <c:pt idx="1">
                  <c:v>Passenger Cars</c:v>
                </c:pt>
                <c:pt idx="2">
                  <c:v>Commercial Vehicles</c:v>
                </c:pt>
              </c:strCache>
            </c:strRef>
          </c:cat>
          <c:val>
            <c:numRef>
              <c:f>'April - Detailed'!$G$21:$I$21</c:f>
              <c:numCache>
                <c:formatCode>#,##0</c:formatCode>
                <c:ptCount val="3"/>
                <c:pt idx="0">
                  <c:v>6436244</c:v>
                </c:pt>
                <c:pt idx="1">
                  <c:v>5075960</c:v>
                </c:pt>
                <c:pt idx="2">
                  <c:v>1360284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4864"/>
        <c:axId val="81285120"/>
      </c:lineChart>
      <c:catAx>
        <c:axId val="39364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1285120"/>
        <c:crosses val="autoZero"/>
        <c:auto val="1"/>
        <c:lblAlgn val="ctr"/>
        <c:lblOffset val="100"/>
        <c:noMultiLvlLbl val="0"/>
      </c:catAx>
      <c:valAx>
        <c:axId val="81285120"/>
        <c:scaling>
          <c:orientation val="minMax"/>
        </c:scaling>
        <c:delete val="0"/>
        <c:axPos val="l"/>
        <c:majorGridlines/>
        <c:numFmt formatCode="#,##0\ &quot;Units&quot;" sourceLinked="0"/>
        <c:majorTickMark val="none"/>
        <c:minorTickMark val="none"/>
        <c:tickLblPos val="nextTo"/>
        <c:crossAx val="39364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172720</xdr:colOff>
      <xdr:row>34</xdr:row>
      <xdr:rowOff>138430</xdr:rowOff>
    </xdr:from>
    <xdr:to>
      <xdr:col>8</xdr:col>
      <xdr:colOff>1333500</xdr:colOff>
      <xdr:row>55</xdr:row>
      <xdr:rowOff>180340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40640</xdr:colOff>
      <xdr:row>58</xdr:row>
      <xdr:rowOff>118110</xdr:rowOff>
    </xdr:from>
    <xdr:to>
      <xdr:col>8</xdr:col>
      <xdr:colOff>1301750</xdr:colOff>
      <xdr:row>79</xdr:row>
      <xdr:rowOff>157480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34</xdr:row>
      <xdr:rowOff>92710</xdr:rowOff>
    </xdr:from>
    <xdr:to>
      <xdr:col>17</xdr:col>
      <xdr:colOff>1539875</xdr:colOff>
      <xdr:row>55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158750</xdr:colOff>
      <xdr:row>82</xdr:row>
      <xdr:rowOff>158750</xdr:rowOff>
    </xdr:from>
    <xdr:to>
      <xdr:col>8</xdr:col>
      <xdr:colOff>1319530</xdr:colOff>
      <xdr:row>103</xdr:row>
      <xdr:rowOff>200660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95250</xdr:colOff>
      <xdr:row>106</xdr:row>
      <xdr:rowOff>158750</xdr:rowOff>
    </xdr:from>
    <xdr:to>
      <xdr:col>8</xdr:col>
      <xdr:colOff>1301750</xdr:colOff>
      <xdr:row>127</xdr:row>
      <xdr:rowOff>198120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24</xdr:row>
      <xdr:rowOff>23811</xdr:rowOff>
    </xdr:from>
    <xdr:to>
      <xdr:col>9</xdr:col>
      <xdr:colOff>19049</xdr:colOff>
      <xdr:row>49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9</xdr:col>
      <xdr:colOff>28575</xdr:colOff>
      <xdr:row>76</xdr:row>
      <xdr:rowOff>119064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26</xdr:row>
      <xdr:rowOff>23811</xdr:rowOff>
    </xdr:from>
    <xdr:to>
      <xdr:col>9</xdr:col>
      <xdr:colOff>19049</xdr:colOff>
      <xdr:row>51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9</xdr:col>
      <xdr:colOff>28575</xdr:colOff>
      <xdr:row>78</xdr:row>
      <xdr:rowOff>119064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28</xdr:row>
      <xdr:rowOff>23811</xdr:rowOff>
    </xdr:from>
    <xdr:to>
      <xdr:col>9</xdr:col>
      <xdr:colOff>19049</xdr:colOff>
      <xdr:row>53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9</xdr:col>
      <xdr:colOff>28575</xdr:colOff>
      <xdr:row>80</xdr:row>
      <xdr:rowOff>119064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30</xdr:row>
      <xdr:rowOff>23811</xdr:rowOff>
    </xdr:from>
    <xdr:to>
      <xdr:col>9</xdr:col>
      <xdr:colOff>19049</xdr:colOff>
      <xdr:row>55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9</xdr:col>
      <xdr:colOff>28575</xdr:colOff>
      <xdr:row>82</xdr:row>
      <xdr:rowOff>119064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1</xdr:row>
      <xdr:rowOff>4761</xdr:rowOff>
    </xdr:from>
    <xdr:to>
      <xdr:col>21</xdr:col>
      <xdr:colOff>581025</xdr:colOff>
      <xdr:row>21</xdr:row>
      <xdr:rowOff>161924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23</xdr:row>
      <xdr:rowOff>19050</xdr:rowOff>
    </xdr:from>
    <xdr:to>
      <xdr:col>21</xdr:col>
      <xdr:colOff>600075</xdr:colOff>
      <xdr:row>46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21</xdr:col>
      <xdr:colOff>571500</xdr:colOff>
      <xdr:row>70</xdr:row>
      <xdr:rowOff>128588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32</xdr:row>
      <xdr:rowOff>123825</xdr:rowOff>
    </xdr:from>
    <xdr:to>
      <xdr:col>8</xdr:col>
      <xdr:colOff>1323975</xdr:colOff>
      <xdr:row>57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59</xdr:row>
      <xdr:rowOff>0</xdr:rowOff>
    </xdr:from>
    <xdr:to>
      <xdr:col>8</xdr:col>
      <xdr:colOff>1285876</xdr:colOff>
      <xdr:row>84</xdr:row>
      <xdr:rowOff>119064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279400</xdr:colOff>
      <xdr:row>1</xdr:row>
      <xdr:rowOff>68261</xdr:rowOff>
    </xdr:from>
    <xdr:to>
      <xdr:col>21</xdr:col>
      <xdr:colOff>247650</xdr:colOff>
      <xdr:row>23</xdr:row>
      <xdr:rowOff>19049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257175</xdr:colOff>
      <xdr:row>32</xdr:row>
      <xdr:rowOff>142875</xdr:rowOff>
    </xdr:from>
    <xdr:to>
      <xdr:col>21</xdr:col>
      <xdr:colOff>225425</xdr:colOff>
      <xdr:row>57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250825</xdr:colOff>
      <xdr:row>59</xdr:row>
      <xdr:rowOff>0</xdr:rowOff>
    </xdr:from>
    <xdr:to>
      <xdr:col>21</xdr:col>
      <xdr:colOff>212725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lates/Calculation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Data"/>
      <sheetName val="Currency"/>
    </sheetNames>
    <sheetDataSet>
      <sheetData sheetId="0"/>
      <sheetData sheetId="1">
        <row r="1">
          <cell r="A1" t="str">
            <v>Pls. Choose</v>
          </cell>
          <cell r="B1" t="str">
            <v>Pls. Choose</v>
          </cell>
          <cell r="E1" t="str">
            <v>Pls. Choose</v>
          </cell>
          <cell r="F1" t="str">
            <v>Pls. Choose</v>
          </cell>
          <cell r="G1" t="str">
            <v>Pls. Choose</v>
          </cell>
        </row>
        <row r="2">
          <cell r="A2">
            <v>1</v>
          </cell>
          <cell r="B2" t="str">
            <v>None</v>
          </cell>
          <cell r="E2" t="str">
            <v>EXW (Ex Works)</v>
          </cell>
          <cell r="F2" t="str">
            <v>Yes</v>
          </cell>
          <cell r="G2" t="str">
            <v>STC-SA</v>
          </cell>
        </row>
        <row r="3">
          <cell r="A3">
            <v>2</v>
          </cell>
          <cell r="B3" t="str">
            <v>Standard Carbon</v>
          </cell>
          <cell r="E3" t="str">
            <v>FCA (Free Carrier)</v>
          </cell>
          <cell r="F3" t="str">
            <v>No</v>
          </cell>
          <cell r="G3" t="str">
            <v>STC-MLLM</v>
          </cell>
        </row>
        <row r="4">
          <cell r="A4">
            <v>3</v>
          </cell>
          <cell r="B4" t="str">
            <v>STC-GPR</v>
          </cell>
          <cell r="E4" t="str">
            <v>CPT (Carriage Paid To)</v>
          </cell>
          <cell r="G4" t="str">
            <v>STC-SLLM</v>
          </cell>
        </row>
        <row r="5">
          <cell r="A5">
            <v>4</v>
          </cell>
          <cell r="B5" t="str">
            <v>STC-LR</v>
          </cell>
          <cell r="E5" t="str">
            <v>CIP (Carriage and Insurance Paid To)</v>
          </cell>
        </row>
        <row r="6">
          <cell r="B6" t="str">
            <v>STC-Gold Pill</v>
          </cell>
          <cell r="E6" t="str">
            <v>DAP (Delivered at Place)</v>
          </cell>
        </row>
        <row r="7">
          <cell r="E7" t="str">
            <v>DAT (Delivered at Terminal)</v>
          </cell>
        </row>
        <row r="8">
          <cell r="E8" t="str">
            <v>DDP (Delivered Duty Paid)</v>
          </cell>
        </row>
        <row r="9">
          <cell r="E9" t="str">
            <v>----- Maritime-----</v>
          </cell>
        </row>
        <row r="10">
          <cell r="E10" t="str">
            <v>FAS (Free Alongside Ship)</v>
          </cell>
        </row>
        <row r="11">
          <cell r="E11" t="str">
            <v>FOB (Free on Board)</v>
          </cell>
        </row>
        <row r="12">
          <cell r="E12" t="str">
            <v>CFR (Cost and Freight)</v>
          </cell>
        </row>
        <row r="13">
          <cell r="E13" t="str">
            <v>CIF (Cost, Insurance &amp; Freight)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4" name="Table15" displayName="Table15" ref="A1:E34" tableType="xml" totalsRowShown="0" connectionId="1">
  <autoFilter ref="A1:E34"/>
  <tableColumns count="5">
    <tableColumn id="1" uniqueName="ns1:subject" name="ns1:subject">
      <xmlColumnPr mapId="1" xpath="/ns1:Envelope/ns1:subject" xmlDataType="string"/>
    </tableColumn>
    <tableColumn id="2" uniqueName="ns1:name" name="ns1:name">
      <xmlColumnPr mapId="1" xpath="/ns1:Envelope/ns1:Sender/ns1:name" xmlDataType="string"/>
    </tableColumn>
    <tableColumn id="3" uniqueName="time" name="time">
      <xmlColumnPr mapId="1" xpath="/ns1:Envelope/ns2:Cube/ns2:Cube/@time" xmlDataType="date"/>
    </tableColumn>
    <tableColumn id="4" uniqueName="currency" name="currency">
      <xmlColumnPr mapId="1" xpath="/ns1:Envelope/ns2:Cube/ns2:Cube/ns2:Cube/@currency" xmlDataType="string"/>
    </tableColumn>
    <tableColumn id="5" uniqueName="rate" name="rate" dataDxfId="0">
      <xmlColumnPr mapId="1" xpath="/ns1:Envelope/ns2:Cube/ns2:Cube/ns2:Cube/@rate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R106"/>
  <sheetViews>
    <sheetView view="pageBreakPreview" zoomScale="60" zoomScaleNormal="100" workbookViewId="0">
      <selection activeCell="B1" sqref="B1"/>
    </sheetView>
  </sheetViews>
  <sheetFormatPr defaultColWidth="8.85546875" defaultRowHeight="15.75" x14ac:dyDescent="0.25"/>
  <cols>
    <col min="1" max="1" width="2.5703125" style="2" customWidth="1"/>
    <col min="2" max="2" width="14.7109375" style="2" bestFit="1" customWidth="1"/>
    <col min="3" max="3" width="8.28515625" style="2" customWidth="1"/>
    <col min="4" max="4" width="21" style="2" customWidth="1"/>
    <col min="5" max="5" width="19.140625" style="2" bestFit="1" customWidth="1"/>
    <col min="6" max="6" width="24.85546875" style="2" customWidth="1"/>
    <col min="7" max="7" width="20.140625" style="2" customWidth="1"/>
    <col min="8" max="8" width="19.140625" style="2" customWidth="1"/>
    <col min="9" max="9" width="24.85546875" style="2" customWidth="1"/>
    <col min="10" max="10" width="6" style="2" customWidth="1"/>
    <col min="11" max="12" width="19.5703125" style="2" customWidth="1"/>
    <col min="13" max="13" width="21.5703125" style="2" customWidth="1"/>
    <col min="14" max="14" width="5.5703125" style="2" customWidth="1"/>
    <col min="15" max="15" width="20.140625" style="2" customWidth="1"/>
    <col min="16" max="17" width="19.5703125" style="2" customWidth="1"/>
    <col min="18" max="18" width="23.85546875" style="2" customWidth="1"/>
    <col min="19" max="16384" width="8.85546875" style="2"/>
  </cols>
  <sheetData>
    <row r="2" spans="2:18" x14ac:dyDescent="0.25">
      <c r="B2" s="8" t="s">
        <v>127</v>
      </c>
      <c r="K2" s="8" t="s">
        <v>140</v>
      </c>
    </row>
    <row r="5" spans="2:18" ht="15.6" customHeight="1" x14ac:dyDescent="0.25">
      <c r="D5" s="74" t="s">
        <v>5</v>
      </c>
      <c r="E5" s="72"/>
      <c r="F5" s="73"/>
      <c r="G5" s="74" t="s">
        <v>6</v>
      </c>
      <c r="H5" s="72"/>
      <c r="I5" s="73"/>
      <c r="J5" s="33"/>
      <c r="K5" s="72" t="s">
        <v>131</v>
      </c>
      <c r="L5" s="72"/>
      <c r="M5" s="73"/>
      <c r="O5" s="74" t="s">
        <v>132</v>
      </c>
      <c r="P5" s="72"/>
      <c r="Q5" s="73"/>
    </row>
    <row r="6" spans="2:18" x14ac:dyDescent="0.25">
      <c r="D6" s="39" t="s">
        <v>7</v>
      </c>
      <c r="E6" s="41" t="s">
        <v>3</v>
      </c>
      <c r="F6" s="40" t="s">
        <v>4</v>
      </c>
      <c r="G6" s="39" t="s">
        <v>7</v>
      </c>
      <c r="H6" s="41" t="s">
        <v>3</v>
      </c>
      <c r="I6" s="40" t="s">
        <v>4</v>
      </c>
      <c r="J6" s="34"/>
      <c r="K6" s="15" t="s">
        <v>7</v>
      </c>
      <c r="L6" s="15" t="s">
        <v>3</v>
      </c>
      <c r="M6" s="16" t="s">
        <v>4</v>
      </c>
      <c r="O6" s="14" t="s">
        <v>7</v>
      </c>
      <c r="P6" s="15" t="s">
        <v>3</v>
      </c>
      <c r="Q6" s="16" t="s">
        <v>4</v>
      </c>
    </row>
    <row r="7" spans="2:18" x14ac:dyDescent="0.25">
      <c r="B7" s="3" t="s">
        <v>8</v>
      </c>
      <c r="D7" s="37">
        <f t="shared" ref="D7:I7" si="0">SUM(D8:D19)</f>
        <v>12297774</v>
      </c>
      <c r="E7" s="4">
        <f t="shared" si="0"/>
        <v>9902222</v>
      </c>
      <c r="F7" s="5">
        <f t="shared" si="0"/>
        <v>2395525</v>
      </c>
      <c r="G7" s="37">
        <f t="shared" si="0"/>
        <v>12315314</v>
      </c>
      <c r="H7" s="4">
        <f t="shared" si="0"/>
        <v>9930209</v>
      </c>
      <c r="I7" s="5">
        <f t="shared" si="0"/>
        <v>2375105</v>
      </c>
      <c r="J7" s="35"/>
      <c r="K7" s="18">
        <f>SUM(D7)</f>
        <v>12297774</v>
      </c>
      <c r="L7" s="18">
        <f>E7</f>
        <v>9902222</v>
      </c>
      <c r="M7" s="19">
        <f>F7</f>
        <v>2395525</v>
      </c>
      <c r="O7" s="17">
        <f>G7</f>
        <v>12315314</v>
      </c>
      <c r="P7" s="18">
        <f>H7</f>
        <v>9930209</v>
      </c>
      <c r="Q7" s="19">
        <f>I7</f>
        <v>2375105</v>
      </c>
      <c r="R7" s="6"/>
    </row>
    <row r="8" spans="2:18" x14ac:dyDescent="0.25">
      <c r="B8" s="2" t="s">
        <v>9</v>
      </c>
      <c r="C8" s="11">
        <v>2013</v>
      </c>
      <c r="D8" s="38"/>
      <c r="E8" s="6"/>
      <c r="F8" s="7"/>
      <c r="G8" s="38"/>
      <c r="H8" s="6"/>
      <c r="I8" s="7"/>
      <c r="J8" s="31"/>
      <c r="K8" s="21">
        <v>1</v>
      </c>
      <c r="L8" s="21">
        <f>L7/K7</f>
        <v>0.80520442154815985</v>
      </c>
      <c r="M8" s="22">
        <f>M7/K7</f>
        <v>0.19479338293255349</v>
      </c>
      <c r="O8" s="20">
        <v>1</v>
      </c>
      <c r="P8" s="21">
        <f>P7/O7</f>
        <v>0.80633015122472718</v>
      </c>
      <c r="Q8" s="22">
        <f>Q7/O7</f>
        <v>0.19285785161466448</v>
      </c>
      <c r="R8" s="6"/>
    </row>
    <row r="9" spans="2:18" x14ac:dyDescent="0.25">
      <c r="B9" s="2" t="s">
        <v>10</v>
      </c>
      <c r="C9" s="11">
        <v>2013</v>
      </c>
      <c r="D9" s="38"/>
      <c r="E9" s="6"/>
      <c r="F9" s="7"/>
      <c r="G9" s="38"/>
      <c r="H9" s="6"/>
      <c r="I9" s="7"/>
      <c r="J9" s="31"/>
      <c r="K9" s="26"/>
      <c r="L9" s="26"/>
      <c r="M9" s="26"/>
      <c r="N9" s="32"/>
      <c r="O9" s="32"/>
      <c r="P9" s="32"/>
      <c r="Q9" s="32"/>
      <c r="R9" s="6"/>
    </row>
    <row r="10" spans="2:18" x14ac:dyDescent="0.25">
      <c r="B10" s="2" t="s">
        <v>11</v>
      </c>
      <c r="C10" s="11">
        <v>2013</v>
      </c>
      <c r="D10" s="38"/>
      <c r="E10" s="6"/>
      <c r="F10" s="7"/>
      <c r="G10" s="38"/>
      <c r="H10" s="6"/>
      <c r="I10" s="7"/>
      <c r="J10" s="31"/>
      <c r="K10" s="6"/>
      <c r="L10" s="6"/>
      <c r="M10" s="6"/>
      <c r="N10" s="32"/>
      <c r="O10" s="32"/>
      <c r="P10" s="32"/>
      <c r="Q10" s="32"/>
      <c r="R10" s="6"/>
    </row>
    <row r="11" spans="2:18" x14ac:dyDescent="0.25">
      <c r="B11" s="2" t="s">
        <v>12</v>
      </c>
      <c r="C11" s="11">
        <v>2013</v>
      </c>
      <c r="D11" s="38"/>
      <c r="E11" s="6"/>
      <c r="F11" s="7"/>
      <c r="G11" s="38"/>
      <c r="H11" s="6"/>
      <c r="I11" s="7"/>
      <c r="J11" s="31"/>
      <c r="K11" s="6"/>
      <c r="L11" s="6"/>
      <c r="M11" s="6"/>
      <c r="N11" s="32"/>
      <c r="O11" s="32"/>
      <c r="P11" s="32"/>
      <c r="Q11" s="32"/>
      <c r="R11" s="6"/>
    </row>
    <row r="12" spans="2:18" x14ac:dyDescent="0.25">
      <c r="B12" s="2" t="s">
        <v>13</v>
      </c>
      <c r="C12" s="11">
        <v>2013</v>
      </c>
      <c r="D12" s="38"/>
      <c r="E12" s="6"/>
      <c r="F12" s="7"/>
      <c r="G12" s="38"/>
      <c r="H12" s="6"/>
      <c r="I12" s="7"/>
      <c r="J12" s="31"/>
      <c r="K12" s="75"/>
      <c r="L12" s="75"/>
      <c r="M12" s="75"/>
      <c r="N12" s="32"/>
      <c r="O12" s="32"/>
      <c r="P12" s="32"/>
      <c r="Q12" s="32"/>
      <c r="R12" s="6"/>
    </row>
    <row r="13" spans="2:18" x14ac:dyDescent="0.25">
      <c r="B13" s="2" t="s">
        <v>14</v>
      </c>
      <c r="C13" s="11">
        <v>2013</v>
      </c>
      <c r="D13" s="38">
        <v>1516290</v>
      </c>
      <c r="E13" s="6">
        <v>1237569</v>
      </c>
      <c r="F13" s="6">
        <v>278694</v>
      </c>
      <c r="G13" s="38">
        <v>1583333</v>
      </c>
      <c r="H13" s="6">
        <v>1298798</v>
      </c>
      <c r="I13" s="7">
        <v>284535</v>
      </c>
      <c r="J13" s="31"/>
      <c r="K13" s="27"/>
      <c r="L13" s="27"/>
      <c r="M13" s="27"/>
      <c r="N13" s="32"/>
      <c r="O13" s="18"/>
      <c r="P13" s="18"/>
      <c r="Q13" s="18"/>
      <c r="R13" s="6"/>
    </row>
    <row r="14" spans="2:18" x14ac:dyDescent="0.25">
      <c r="B14" s="2" t="s">
        <v>15</v>
      </c>
      <c r="C14" s="11">
        <v>2013</v>
      </c>
      <c r="D14" s="38">
        <v>1754084</v>
      </c>
      <c r="E14" s="6">
        <v>1403453</v>
      </c>
      <c r="F14" s="7">
        <v>350631</v>
      </c>
      <c r="G14" s="38">
        <v>1674181</v>
      </c>
      <c r="H14" s="6">
        <v>1352611</v>
      </c>
      <c r="I14" s="7">
        <v>311570</v>
      </c>
      <c r="J14" s="31"/>
      <c r="K14" s="28"/>
      <c r="L14" s="27"/>
      <c r="M14" s="29"/>
      <c r="N14" s="32"/>
      <c r="O14" s="32"/>
      <c r="P14" s="32"/>
      <c r="Q14" s="32"/>
      <c r="R14" s="6"/>
    </row>
    <row r="15" spans="2:18" x14ac:dyDescent="0.25">
      <c r="B15" s="2" t="s">
        <v>16</v>
      </c>
      <c r="C15" s="11">
        <v>2013</v>
      </c>
      <c r="D15" s="38">
        <v>1761500</v>
      </c>
      <c r="E15" s="6">
        <v>1396900</v>
      </c>
      <c r="F15" s="7">
        <v>364600</v>
      </c>
      <c r="G15" s="38">
        <v>1761500</v>
      </c>
      <c r="H15" s="6">
        <v>1396900</v>
      </c>
      <c r="I15" s="7">
        <v>364600</v>
      </c>
      <c r="J15" s="31"/>
      <c r="K15" s="30"/>
      <c r="L15" s="27"/>
      <c r="M15" s="31"/>
      <c r="N15" s="32"/>
      <c r="O15" s="32"/>
      <c r="P15" s="32"/>
      <c r="Q15" s="32"/>
      <c r="R15" s="6"/>
    </row>
    <row r="16" spans="2:18" x14ac:dyDescent="0.25">
      <c r="B16" s="2" t="s">
        <v>17</v>
      </c>
      <c r="C16" s="11">
        <v>2013</v>
      </c>
      <c r="D16" s="38">
        <v>1841700</v>
      </c>
      <c r="E16" s="6">
        <v>1441400</v>
      </c>
      <c r="F16" s="7">
        <v>400300</v>
      </c>
      <c r="G16" s="38">
        <v>1899400</v>
      </c>
      <c r="H16" s="6">
        <v>1498600</v>
      </c>
      <c r="I16" s="7">
        <v>400800</v>
      </c>
      <c r="J16" s="31"/>
      <c r="K16" s="30"/>
      <c r="L16" s="31"/>
      <c r="M16" s="31"/>
      <c r="N16" s="32"/>
      <c r="O16" s="32"/>
      <c r="P16" s="32"/>
      <c r="Q16" s="32"/>
      <c r="R16" s="6"/>
    </row>
    <row r="17" spans="2:18" x14ac:dyDescent="0.25">
      <c r="B17" s="2" t="s">
        <v>18</v>
      </c>
      <c r="C17" s="11">
        <v>2013</v>
      </c>
      <c r="D17" s="38">
        <v>2035100</v>
      </c>
      <c r="E17" s="6">
        <v>1585500</v>
      </c>
      <c r="F17" s="7">
        <v>449600</v>
      </c>
      <c r="G17" s="6">
        <v>2085200</v>
      </c>
      <c r="H17" s="6">
        <v>1657000</v>
      </c>
      <c r="I17" s="7">
        <v>428200</v>
      </c>
      <c r="J17" s="31"/>
      <c r="K17" s="31"/>
      <c r="L17" s="31"/>
      <c r="M17" s="31"/>
      <c r="N17" s="32"/>
      <c r="O17" s="32"/>
      <c r="P17" s="32"/>
      <c r="Q17" s="32"/>
      <c r="R17" s="6"/>
    </row>
    <row r="18" spans="2:18" x14ac:dyDescent="0.25">
      <c r="B18" s="2" t="s">
        <v>2</v>
      </c>
      <c r="C18" s="11">
        <v>2013</v>
      </c>
      <c r="D18" s="38">
        <v>1354600</v>
      </c>
      <c r="E18" s="6">
        <v>1111900</v>
      </c>
      <c r="F18" s="7">
        <v>242700</v>
      </c>
      <c r="G18" s="38">
        <v>1347200</v>
      </c>
      <c r="H18" s="6">
        <v>1105100</v>
      </c>
      <c r="I18" s="7">
        <v>242100</v>
      </c>
      <c r="J18" s="31"/>
      <c r="K18" s="1"/>
      <c r="L18" s="1"/>
      <c r="M18" s="1"/>
      <c r="R18" s="6"/>
    </row>
    <row r="19" spans="2:18" x14ac:dyDescent="0.25">
      <c r="B19" s="2" t="s">
        <v>1</v>
      </c>
      <c r="C19" s="11">
        <v>2013</v>
      </c>
      <c r="D19" s="38">
        <v>2034500</v>
      </c>
      <c r="E19" s="6">
        <v>1725500</v>
      </c>
      <c r="F19" s="7">
        <v>309000</v>
      </c>
      <c r="G19" s="38">
        <v>1964500</v>
      </c>
      <c r="H19" s="6">
        <v>1621200</v>
      </c>
      <c r="I19" s="7">
        <v>343300</v>
      </c>
      <c r="J19" s="31"/>
      <c r="K19" s="1"/>
      <c r="L19" s="1"/>
      <c r="M19" s="1"/>
      <c r="R19" s="6"/>
    </row>
    <row r="20" spans="2:18" x14ac:dyDescent="0.25">
      <c r="B20" s="3" t="s">
        <v>8</v>
      </c>
      <c r="D20" s="37">
        <f t="shared" ref="D20:I20" si="1">SUM(D21:D32)</f>
        <v>19283484</v>
      </c>
      <c r="E20" s="4">
        <f t="shared" si="1"/>
        <v>15493604</v>
      </c>
      <c r="F20" s="5">
        <f t="shared" si="1"/>
        <v>3789880</v>
      </c>
      <c r="G20" s="37">
        <f t="shared" si="1"/>
        <v>19271144</v>
      </c>
      <c r="H20" s="4">
        <f t="shared" si="1"/>
        <v>15524460</v>
      </c>
      <c r="I20" s="5">
        <f t="shared" si="1"/>
        <v>3746684</v>
      </c>
      <c r="J20" s="35"/>
      <c r="K20" s="72" t="s">
        <v>23</v>
      </c>
      <c r="L20" s="72"/>
      <c r="M20" s="73"/>
      <c r="O20" s="74" t="s">
        <v>19</v>
      </c>
      <c r="P20" s="72"/>
      <c r="Q20" s="73"/>
      <c r="R20" s="6"/>
    </row>
    <row r="21" spans="2:18" x14ac:dyDescent="0.25">
      <c r="B21" s="2" t="s">
        <v>9</v>
      </c>
      <c r="C21" s="11">
        <v>2012</v>
      </c>
      <c r="D21" s="38">
        <v>1809900</v>
      </c>
      <c r="E21" s="6">
        <v>1462900</v>
      </c>
      <c r="F21" s="7">
        <v>347000</v>
      </c>
      <c r="G21" s="38">
        <v>1784900</v>
      </c>
      <c r="H21" s="6">
        <v>1442300</v>
      </c>
      <c r="I21" s="7">
        <v>342600</v>
      </c>
      <c r="J21" s="31"/>
      <c r="K21" s="15" t="s">
        <v>7</v>
      </c>
      <c r="L21" s="15" t="s">
        <v>3</v>
      </c>
      <c r="M21" s="16" t="s">
        <v>4</v>
      </c>
      <c r="O21" s="14" t="s">
        <v>7</v>
      </c>
      <c r="P21" s="15" t="s">
        <v>3</v>
      </c>
      <c r="Q21" s="16" t="s">
        <v>4</v>
      </c>
      <c r="R21" s="6"/>
    </row>
    <row r="22" spans="2:18" x14ac:dyDescent="0.25">
      <c r="B22" s="2" t="s">
        <v>10</v>
      </c>
      <c r="C22" s="11">
        <v>2012</v>
      </c>
      <c r="D22" s="38">
        <v>1791000</v>
      </c>
      <c r="E22" s="6">
        <v>1461300</v>
      </c>
      <c r="F22" s="7">
        <v>329700</v>
      </c>
      <c r="G22" s="38">
        <v>1761400</v>
      </c>
      <c r="H22" s="6">
        <v>1432000</v>
      </c>
      <c r="I22" s="7">
        <v>329400</v>
      </c>
      <c r="J22" s="31"/>
      <c r="K22" s="18">
        <f>D20</f>
        <v>19283484</v>
      </c>
      <c r="L22" s="18">
        <f>E20</f>
        <v>15493604</v>
      </c>
      <c r="M22" s="19">
        <f>F20</f>
        <v>3789880</v>
      </c>
      <c r="O22" s="17">
        <f>G20</f>
        <v>19271144</v>
      </c>
      <c r="P22" s="18">
        <f>H20</f>
        <v>15524460</v>
      </c>
      <c r="Q22" s="19">
        <f>I20</f>
        <v>3746684</v>
      </c>
      <c r="R22" s="6"/>
    </row>
    <row r="23" spans="2:18" x14ac:dyDescent="0.25">
      <c r="B23" s="2" t="s">
        <v>11</v>
      </c>
      <c r="C23" s="11">
        <v>2012</v>
      </c>
      <c r="D23" s="38">
        <v>1606000</v>
      </c>
      <c r="E23" s="6">
        <v>1298900</v>
      </c>
      <c r="F23" s="7">
        <v>307100</v>
      </c>
      <c r="G23" s="38">
        <v>1587000</v>
      </c>
      <c r="H23" s="6">
        <v>1280200</v>
      </c>
      <c r="I23" s="7">
        <v>306800</v>
      </c>
      <c r="J23" s="31"/>
      <c r="K23" s="21">
        <v>1</v>
      </c>
      <c r="L23" s="21">
        <f>L22/K22</f>
        <v>0.80346497551998386</v>
      </c>
      <c r="M23" s="22">
        <f>M22/K22</f>
        <v>0.19653502448001617</v>
      </c>
      <c r="O23" s="20">
        <v>1</v>
      </c>
      <c r="P23" s="21">
        <f>P22/O22</f>
        <v>0.80558061316961771</v>
      </c>
      <c r="Q23" s="22">
        <f>Q22/O22</f>
        <v>0.19441938683038226</v>
      </c>
      <c r="R23" s="6"/>
    </row>
    <row r="24" spans="2:18" x14ac:dyDescent="0.25">
      <c r="B24" s="2" t="s">
        <v>12</v>
      </c>
      <c r="C24" s="11">
        <v>2012</v>
      </c>
      <c r="D24" s="38">
        <v>1617400</v>
      </c>
      <c r="E24" s="6">
        <v>1315600</v>
      </c>
      <c r="F24" s="7">
        <v>301800</v>
      </c>
      <c r="G24" s="38">
        <v>1660900</v>
      </c>
      <c r="H24" s="6">
        <v>1352800</v>
      </c>
      <c r="I24" s="7">
        <f>G24-H24</f>
        <v>308100</v>
      </c>
      <c r="J24" s="31"/>
      <c r="R24" s="6"/>
    </row>
    <row r="25" spans="2:18" x14ac:dyDescent="0.25">
      <c r="B25" s="2" t="s">
        <v>13</v>
      </c>
      <c r="C25" s="11">
        <v>2012</v>
      </c>
      <c r="D25" s="38">
        <v>1495200</v>
      </c>
      <c r="E25" s="6">
        <v>1218900</v>
      </c>
      <c r="F25" s="7">
        <f>D25-E25</f>
        <v>276300</v>
      </c>
      <c r="G25" s="38">
        <v>1501400</v>
      </c>
      <c r="H25" s="6">
        <v>1228500</v>
      </c>
      <c r="I25" s="7">
        <v>272900</v>
      </c>
      <c r="J25" s="31"/>
      <c r="R25" s="6"/>
    </row>
    <row r="26" spans="2:18" x14ac:dyDescent="0.25">
      <c r="B26" s="2" t="s">
        <v>14</v>
      </c>
      <c r="C26" s="11">
        <v>2012</v>
      </c>
      <c r="D26" s="38">
        <v>1379400</v>
      </c>
      <c r="E26" s="6">
        <v>1120200</v>
      </c>
      <c r="F26" s="6">
        <v>259200</v>
      </c>
      <c r="G26" s="38">
        <v>1437100</v>
      </c>
      <c r="H26" s="6">
        <v>1184800</v>
      </c>
      <c r="I26" s="7">
        <f>G26-H26</f>
        <v>252300</v>
      </c>
      <c r="J26" s="31"/>
      <c r="R26" s="6"/>
    </row>
    <row r="27" spans="2:18" x14ac:dyDescent="0.25">
      <c r="B27" s="2" t="s">
        <v>15</v>
      </c>
      <c r="C27" s="11">
        <v>2012</v>
      </c>
      <c r="D27" s="38">
        <v>1557500</v>
      </c>
      <c r="E27" s="6">
        <v>1284200</v>
      </c>
      <c r="F27" s="7">
        <v>273300</v>
      </c>
      <c r="G27" s="38">
        <v>1531300</v>
      </c>
      <c r="H27" s="6">
        <v>1258800</v>
      </c>
      <c r="I27" s="7">
        <f>G27-H27</f>
        <v>272500</v>
      </c>
      <c r="J27" s="31"/>
      <c r="R27" s="6"/>
    </row>
    <row r="28" spans="2:18" x14ac:dyDescent="0.25">
      <c r="B28" s="2" t="s">
        <v>16</v>
      </c>
      <c r="C28" s="11">
        <v>2012</v>
      </c>
      <c r="D28" s="38">
        <v>1607200</v>
      </c>
      <c r="E28" s="6">
        <v>1281900</v>
      </c>
      <c r="F28" s="7">
        <v>325300</v>
      </c>
      <c r="G28" s="38">
        <v>1570900</v>
      </c>
      <c r="H28" s="6">
        <v>1269100</v>
      </c>
      <c r="I28" s="7">
        <v>301800</v>
      </c>
      <c r="J28" s="31"/>
      <c r="K28" s="72" t="s">
        <v>22</v>
      </c>
      <c r="L28" s="72"/>
      <c r="M28" s="73"/>
      <c r="R28" s="6"/>
    </row>
    <row r="29" spans="2:18" x14ac:dyDescent="0.25">
      <c r="B29" s="2" t="s">
        <v>17</v>
      </c>
      <c r="C29" s="11">
        <v>2012</v>
      </c>
      <c r="D29" s="38">
        <v>1624412</v>
      </c>
      <c r="E29" s="6">
        <v>1276038</v>
      </c>
      <c r="F29" s="7">
        <v>348374</v>
      </c>
      <c r="G29" s="38">
        <v>1647562</v>
      </c>
      <c r="H29" s="6">
        <v>1305151</v>
      </c>
      <c r="I29" s="7">
        <v>342411</v>
      </c>
      <c r="J29" s="31"/>
      <c r="K29" s="15" t="s">
        <v>21</v>
      </c>
      <c r="L29" s="15" t="s">
        <v>0</v>
      </c>
      <c r="M29" s="16" t="s">
        <v>20</v>
      </c>
      <c r="R29" s="6"/>
    </row>
    <row r="30" spans="2:18" x14ac:dyDescent="0.25">
      <c r="B30" s="2" t="s">
        <v>18</v>
      </c>
      <c r="C30" s="11">
        <v>2012</v>
      </c>
      <c r="D30" s="38">
        <v>1838572</v>
      </c>
      <c r="E30" s="6">
        <v>1399966</v>
      </c>
      <c r="F30" s="7">
        <v>438606</v>
      </c>
      <c r="G30" s="6">
        <v>1880582</v>
      </c>
      <c r="H30" s="6">
        <v>1455809</v>
      </c>
      <c r="I30" s="7">
        <v>424773</v>
      </c>
      <c r="J30" s="31"/>
      <c r="K30" s="18">
        <v>80092840</v>
      </c>
      <c r="L30" s="18">
        <f>G20</f>
        <v>19271144</v>
      </c>
      <c r="M30" s="23">
        <f>L30/K30</f>
        <v>0.24061007201143073</v>
      </c>
      <c r="R30" s="6"/>
    </row>
    <row r="31" spans="2:18" x14ac:dyDescent="0.25">
      <c r="B31" s="2" t="s">
        <v>2</v>
      </c>
      <c r="C31" s="11">
        <v>2012</v>
      </c>
      <c r="D31" s="38">
        <v>1567100</v>
      </c>
      <c r="E31" s="6">
        <v>1213100</v>
      </c>
      <c r="F31" s="7">
        <v>354000</v>
      </c>
      <c r="G31" s="38">
        <v>1608700</v>
      </c>
      <c r="H31" s="6">
        <v>1261500</v>
      </c>
      <c r="I31" s="7">
        <v>347200</v>
      </c>
      <c r="J31" s="31"/>
      <c r="K31" s="24"/>
      <c r="L31" s="24"/>
      <c r="M31" s="25"/>
      <c r="R31" s="6"/>
    </row>
    <row r="32" spans="2:18" x14ac:dyDescent="0.25">
      <c r="B32" s="2" t="s">
        <v>1</v>
      </c>
      <c r="C32" s="11">
        <v>2012</v>
      </c>
      <c r="D32" s="38">
        <v>1389800</v>
      </c>
      <c r="E32" s="6">
        <v>1160600</v>
      </c>
      <c r="F32" s="7">
        <v>229200</v>
      </c>
      <c r="G32" s="38">
        <v>1299400</v>
      </c>
      <c r="H32" s="6">
        <v>1053500</v>
      </c>
      <c r="I32" s="7">
        <v>245900</v>
      </c>
      <c r="J32" s="31"/>
      <c r="R32" s="6"/>
    </row>
    <row r="33" spans="2:12" x14ac:dyDescent="0.25">
      <c r="J33" s="36"/>
    </row>
    <row r="34" spans="2:12" x14ac:dyDescent="0.25">
      <c r="B34" s="8" t="s">
        <v>128</v>
      </c>
      <c r="D34" s="1"/>
      <c r="E34" s="1"/>
      <c r="F34" s="1"/>
      <c r="G34" s="1"/>
      <c r="H34" s="1"/>
      <c r="I34" s="1"/>
      <c r="J34" s="1"/>
      <c r="K34" s="8" t="s">
        <v>141</v>
      </c>
      <c r="L34" s="1"/>
    </row>
    <row r="35" spans="2:12" x14ac:dyDescent="0.25">
      <c r="D35" s="1"/>
      <c r="E35" s="1"/>
      <c r="F35" s="1"/>
      <c r="G35" s="1"/>
      <c r="H35" s="1"/>
      <c r="I35" s="1"/>
      <c r="J35" s="1"/>
    </row>
    <row r="36" spans="2:12" x14ac:dyDescent="0.25">
      <c r="D36" s="1"/>
      <c r="E36" s="1"/>
      <c r="F36" s="1"/>
      <c r="G36" s="1"/>
      <c r="H36" s="1"/>
      <c r="I36" s="1"/>
      <c r="J36" s="1"/>
    </row>
    <row r="58" spans="2:11" x14ac:dyDescent="0.25">
      <c r="B58" s="8" t="s">
        <v>129</v>
      </c>
      <c r="K58" s="8"/>
    </row>
    <row r="82" spans="2:2" x14ac:dyDescent="0.25">
      <c r="B82" s="8" t="s">
        <v>130</v>
      </c>
    </row>
    <row r="106" spans="2:2" x14ac:dyDescent="0.25">
      <c r="B106" s="8" t="s">
        <v>139</v>
      </c>
    </row>
  </sheetData>
  <sheetProtection password="CA02" sheet="1" objects="1" scenarios="1"/>
  <mergeCells count="8">
    <mergeCell ref="K28:M28"/>
    <mergeCell ref="D5:F5"/>
    <mergeCell ref="G5:I5"/>
    <mergeCell ref="K5:M5"/>
    <mergeCell ref="O5:Q5"/>
    <mergeCell ref="K20:M20"/>
    <mergeCell ref="O20:Q20"/>
    <mergeCell ref="K12:M12"/>
  </mergeCells>
  <phoneticPr fontId="21" type="noConversion"/>
  <pageMargins left="0.7" right="0.7" top="0.75" bottom="0.75" header="0.3" footer="0.3"/>
  <pageSetup paperSize="9" scale="91" orientation="landscape" horizontalDpi="300" verticalDpi="300" r:id="rId1"/>
  <headerFooter>
    <oddFooter>&amp;LAuthor: Mathias Krostewitz&amp;Cwww.krostewitz.com&amp;R&amp;T</oddFooter>
  </headerFooter>
  <rowBreaks count="5" manualBreakCount="5">
    <brk id="33" max="9" man="1"/>
    <brk id="33" min="10" max="17" man="1"/>
    <brk id="57" max="16383" man="1"/>
    <brk id="81" max="9" man="1"/>
    <brk id="10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5"/>
  <sheetViews>
    <sheetView workbookViewId="0">
      <selection activeCell="J35" sqref="J35"/>
    </sheetView>
  </sheetViews>
  <sheetFormatPr defaultRowHeight="12.75" x14ac:dyDescent="0.2"/>
  <cols>
    <col min="1" max="1" width="12.85546875" bestFit="1" customWidth="1"/>
    <col min="2" max="2" width="18.7109375" bestFit="1" customWidth="1"/>
    <col min="3" max="3" width="10.5703125" bestFit="1" customWidth="1"/>
    <col min="4" max="4" width="10" bestFit="1" customWidth="1"/>
    <col min="5" max="5" width="13" customWidth="1"/>
  </cols>
  <sheetData>
    <row r="1" spans="1:5" x14ac:dyDescent="0.2">
      <c r="A1" t="s">
        <v>24</v>
      </c>
      <c r="B1" t="s">
        <v>25</v>
      </c>
      <c r="C1" t="s">
        <v>26</v>
      </c>
      <c r="D1" t="s">
        <v>27</v>
      </c>
      <c r="E1" t="s">
        <v>28</v>
      </c>
    </row>
    <row r="2" spans="1:5" x14ac:dyDescent="0.2">
      <c r="A2" s="9" t="s">
        <v>29</v>
      </c>
      <c r="B2" s="9" t="s">
        <v>30</v>
      </c>
      <c r="C2" s="10">
        <v>41156</v>
      </c>
      <c r="D2" s="9" t="s">
        <v>31</v>
      </c>
      <c r="E2" s="12">
        <v>1.2579</v>
      </c>
    </row>
    <row r="3" spans="1:5" x14ac:dyDescent="0.2">
      <c r="A3" s="9" t="s">
        <v>29</v>
      </c>
      <c r="B3" s="9" t="s">
        <v>30</v>
      </c>
      <c r="C3" s="10">
        <v>41156</v>
      </c>
      <c r="D3" s="9" t="s">
        <v>32</v>
      </c>
      <c r="E3" s="12">
        <v>98.58</v>
      </c>
    </row>
    <row r="4" spans="1:5" x14ac:dyDescent="0.2">
      <c r="A4" s="9" t="s">
        <v>29</v>
      </c>
      <c r="B4" s="9" t="s">
        <v>30</v>
      </c>
      <c r="C4" s="10">
        <v>41156</v>
      </c>
      <c r="D4" s="9" t="s">
        <v>33</v>
      </c>
      <c r="E4" s="12">
        <v>1.9558</v>
      </c>
    </row>
    <row r="5" spans="1:5" x14ac:dyDescent="0.2">
      <c r="A5" s="9" t="s">
        <v>29</v>
      </c>
      <c r="B5" s="9" t="s">
        <v>30</v>
      </c>
      <c r="C5" s="10">
        <v>41156</v>
      </c>
      <c r="D5" s="9" t="s">
        <v>34</v>
      </c>
      <c r="E5" s="12">
        <v>24.88</v>
      </c>
    </row>
    <row r="6" spans="1:5" x14ac:dyDescent="0.2">
      <c r="A6" s="9" t="s">
        <v>29</v>
      </c>
      <c r="B6" s="9" t="s">
        <v>30</v>
      </c>
      <c r="C6" s="10">
        <v>41156</v>
      </c>
      <c r="D6" s="9" t="s">
        <v>35</v>
      </c>
      <c r="E6" s="12">
        <v>7.4509999999999996</v>
      </c>
    </row>
    <row r="7" spans="1:5" x14ac:dyDescent="0.2">
      <c r="A7" s="9" t="s">
        <v>29</v>
      </c>
      <c r="B7" s="9" t="s">
        <v>30</v>
      </c>
      <c r="C7" s="10">
        <v>41156</v>
      </c>
      <c r="D7" s="9" t="s">
        <v>36</v>
      </c>
      <c r="E7" s="12">
        <v>0.79210000000000003</v>
      </c>
    </row>
    <row r="8" spans="1:5" x14ac:dyDescent="0.2">
      <c r="A8" s="9" t="s">
        <v>29</v>
      </c>
      <c r="B8" s="9" t="s">
        <v>30</v>
      </c>
      <c r="C8" s="10">
        <v>41156</v>
      </c>
      <c r="D8" s="9" t="s">
        <v>37</v>
      </c>
      <c r="E8" s="12">
        <v>284.75</v>
      </c>
    </row>
    <row r="9" spans="1:5" x14ac:dyDescent="0.2">
      <c r="A9" s="9" t="s">
        <v>29</v>
      </c>
      <c r="B9" s="9" t="s">
        <v>30</v>
      </c>
      <c r="C9" s="10">
        <v>41156</v>
      </c>
      <c r="D9" s="9" t="s">
        <v>38</v>
      </c>
      <c r="E9" s="12">
        <v>3.4527999999999999</v>
      </c>
    </row>
    <row r="10" spans="1:5" x14ac:dyDescent="0.2">
      <c r="A10" s="9" t="s">
        <v>29</v>
      </c>
      <c r="B10" s="9" t="s">
        <v>30</v>
      </c>
      <c r="C10" s="10">
        <v>41156</v>
      </c>
      <c r="D10" s="9" t="s">
        <v>39</v>
      </c>
      <c r="E10" s="12">
        <v>0.69630000000000003</v>
      </c>
    </row>
    <row r="11" spans="1:5" x14ac:dyDescent="0.2">
      <c r="A11" s="9" t="s">
        <v>29</v>
      </c>
      <c r="B11" s="9" t="s">
        <v>30</v>
      </c>
      <c r="C11" s="10">
        <v>41156</v>
      </c>
      <c r="D11" s="9" t="s">
        <v>40</v>
      </c>
      <c r="E11" s="12">
        <v>4.1973000000000003</v>
      </c>
    </row>
    <row r="12" spans="1:5" x14ac:dyDescent="0.2">
      <c r="A12" s="9" t="s">
        <v>29</v>
      </c>
      <c r="B12" s="9" t="s">
        <v>30</v>
      </c>
      <c r="C12" s="10">
        <v>41156</v>
      </c>
      <c r="D12" s="9" t="s">
        <v>41</v>
      </c>
      <c r="E12" s="12">
        <v>4.4915000000000003</v>
      </c>
    </row>
    <row r="13" spans="1:5" x14ac:dyDescent="0.2">
      <c r="A13" s="9" t="s">
        <v>29</v>
      </c>
      <c r="B13" s="9" t="s">
        <v>30</v>
      </c>
      <c r="C13" s="10">
        <v>41156</v>
      </c>
      <c r="D13" s="9" t="s">
        <v>42</v>
      </c>
      <c r="E13" s="12">
        <v>8.4075000000000006</v>
      </c>
    </row>
    <row r="14" spans="1:5" x14ac:dyDescent="0.2">
      <c r="A14" s="9" t="s">
        <v>29</v>
      </c>
      <c r="B14" s="9" t="s">
        <v>30</v>
      </c>
      <c r="C14" s="10">
        <v>41156</v>
      </c>
      <c r="D14" s="9" t="s">
        <v>43</v>
      </c>
      <c r="E14" s="12">
        <v>1.2010000000000001</v>
      </c>
    </row>
    <row r="15" spans="1:5" x14ac:dyDescent="0.2">
      <c r="A15" s="9" t="s">
        <v>29</v>
      </c>
      <c r="B15" s="9" t="s">
        <v>30</v>
      </c>
      <c r="C15" s="10">
        <v>41156</v>
      </c>
      <c r="D15" s="9" t="s">
        <v>44</v>
      </c>
      <c r="E15" s="12">
        <v>7.2889999999999997</v>
      </c>
    </row>
    <row r="16" spans="1:5" x14ac:dyDescent="0.2">
      <c r="A16" s="9" t="s">
        <v>29</v>
      </c>
      <c r="B16" s="9" t="s">
        <v>30</v>
      </c>
      <c r="C16" s="10">
        <v>41156</v>
      </c>
      <c r="D16" s="9" t="s">
        <v>45</v>
      </c>
      <c r="E16" s="12">
        <v>7.4725000000000001</v>
      </c>
    </row>
    <row r="17" spans="1:5" x14ac:dyDescent="0.2">
      <c r="A17" s="9" t="s">
        <v>29</v>
      </c>
      <c r="B17" s="9" t="s">
        <v>30</v>
      </c>
      <c r="C17" s="10">
        <v>41156</v>
      </c>
      <c r="D17" s="9" t="s">
        <v>46</v>
      </c>
      <c r="E17" s="12">
        <v>40.494</v>
      </c>
    </row>
    <row r="18" spans="1:5" x14ac:dyDescent="0.2">
      <c r="A18" s="9" t="s">
        <v>29</v>
      </c>
      <c r="B18" s="9" t="s">
        <v>30</v>
      </c>
      <c r="C18" s="10">
        <v>41156</v>
      </c>
      <c r="D18" s="9" t="s">
        <v>47</v>
      </c>
      <c r="E18" s="12">
        <v>2.2881</v>
      </c>
    </row>
    <row r="19" spans="1:5" x14ac:dyDescent="0.2">
      <c r="A19" s="9" t="s">
        <v>29</v>
      </c>
      <c r="B19" s="9" t="s">
        <v>30</v>
      </c>
      <c r="C19" s="10">
        <v>41156</v>
      </c>
      <c r="D19" s="9" t="s">
        <v>48</v>
      </c>
      <c r="E19" s="12">
        <v>1.2266999999999999</v>
      </c>
    </row>
    <row r="20" spans="1:5" x14ac:dyDescent="0.2">
      <c r="A20" s="9" t="s">
        <v>29</v>
      </c>
      <c r="B20" s="9" t="s">
        <v>30</v>
      </c>
      <c r="C20" s="10">
        <v>41156</v>
      </c>
      <c r="D20" s="9" t="s">
        <v>49</v>
      </c>
      <c r="E20" s="12">
        <v>2.5548000000000002</v>
      </c>
    </row>
    <row r="21" spans="1:5" x14ac:dyDescent="0.2">
      <c r="A21" s="9" t="s">
        <v>29</v>
      </c>
      <c r="B21" s="9" t="s">
        <v>30</v>
      </c>
      <c r="C21" s="10">
        <v>41156</v>
      </c>
      <c r="D21" s="9" t="s">
        <v>50</v>
      </c>
      <c r="E21" s="12">
        <v>1.2390000000000001</v>
      </c>
    </row>
    <row r="22" spans="1:5" x14ac:dyDescent="0.2">
      <c r="A22" s="9" t="s">
        <v>29</v>
      </c>
      <c r="B22" s="9" t="s">
        <v>30</v>
      </c>
      <c r="C22" s="10">
        <v>41156</v>
      </c>
      <c r="D22" s="9" t="s">
        <v>51</v>
      </c>
      <c r="E22" s="12">
        <v>7.9843000000000002</v>
      </c>
    </row>
    <row r="23" spans="1:5" x14ac:dyDescent="0.2">
      <c r="A23" s="9" t="s">
        <v>29</v>
      </c>
      <c r="B23" s="9" t="s">
        <v>30</v>
      </c>
      <c r="C23" s="10">
        <v>41156</v>
      </c>
      <c r="D23" s="9" t="s">
        <v>52</v>
      </c>
      <c r="E23" s="12">
        <v>9.7568000000000001</v>
      </c>
    </row>
    <row r="24" spans="1:5" x14ac:dyDescent="0.2">
      <c r="A24" s="9" t="s">
        <v>29</v>
      </c>
      <c r="B24" s="9" t="s">
        <v>30</v>
      </c>
      <c r="C24" s="10">
        <v>41156</v>
      </c>
      <c r="D24" s="9" t="s">
        <v>53</v>
      </c>
      <c r="E24" s="12">
        <v>12042.66</v>
      </c>
    </row>
    <row r="25" spans="1:5" x14ac:dyDescent="0.2">
      <c r="A25" s="9" t="s">
        <v>29</v>
      </c>
      <c r="B25" s="9" t="s">
        <v>30</v>
      </c>
      <c r="C25" s="10">
        <v>41156</v>
      </c>
      <c r="D25" s="9" t="s">
        <v>54</v>
      </c>
      <c r="E25" s="12">
        <v>5.0528000000000004</v>
      </c>
    </row>
    <row r="26" spans="1:5" x14ac:dyDescent="0.2">
      <c r="A26" s="9" t="s">
        <v>29</v>
      </c>
      <c r="B26" s="9" t="s">
        <v>30</v>
      </c>
      <c r="C26" s="10">
        <v>41156</v>
      </c>
      <c r="D26" s="9" t="s">
        <v>55</v>
      </c>
      <c r="E26" s="12">
        <v>70.016000000000005</v>
      </c>
    </row>
    <row r="27" spans="1:5" x14ac:dyDescent="0.2">
      <c r="A27" s="9" t="s">
        <v>29</v>
      </c>
      <c r="B27" s="9" t="s">
        <v>30</v>
      </c>
      <c r="C27" s="10">
        <v>41156</v>
      </c>
      <c r="D27" s="9" t="s">
        <v>56</v>
      </c>
      <c r="E27" s="12">
        <v>1425.56</v>
      </c>
    </row>
    <row r="28" spans="1:5" x14ac:dyDescent="0.2">
      <c r="A28" s="9" t="s">
        <v>29</v>
      </c>
      <c r="B28" s="9" t="s">
        <v>30</v>
      </c>
      <c r="C28" s="10">
        <v>41156</v>
      </c>
      <c r="D28" s="9" t="s">
        <v>57</v>
      </c>
      <c r="E28" s="12">
        <v>16.5518</v>
      </c>
    </row>
    <row r="29" spans="1:5" x14ac:dyDescent="0.2">
      <c r="A29" s="9" t="s">
        <v>29</v>
      </c>
      <c r="B29" s="9" t="s">
        <v>30</v>
      </c>
      <c r="C29" s="10">
        <v>41156</v>
      </c>
      <c r="D29" s="9" t="s">
        <v>58</v>
      </c>
      <c r="E29" s="12">
        <v>3.9087000000000001</v>
      </c>
    </row>
    <row r="30" spans="1:5" x14ac:dyDescent="0.2">
      <c r="A30" s="9" t="s">
        <v>29</v>
      </c>
      <c r="B30" s="9" t="s">
        <v>30</v>
      </c>
      <c r="C30" s="10">
        <v>41156</v>
      </c>
      <c r="D30" s="9" t="s">
        <v>59</v>
      </c>
      <c r="E30" s="12">
        <v>1.5818000000000001</v>
      </c>
    </row>
    <row r="31" spans="1:5" x14ac:dyDescent="0.2">
      <c r="A31" s="9" t="s">
        <v>29</v>
      </c>
      <c r="B31" s="9" t="s">
        <v>30</v>
      </c>
      <c r="C31" s="10">
        <v>41156</v>
      </c>
      <c r="D31" s="9" t="s">
        <v>60</v>
      </c>
      <c r="E31" s="12">
        <v>52.670999999999999</v>
      </c>
    </row>
    <row r="32" spans="1:5" x14ac:dyDescent="0.2">
      <c r="A32" s="9" t="s">
        <v>29</v>
      </c>
      <c r="B32" s="9" t="s">
        <v>30</v>
      </c>
      <c r="C32" s="10">
        <v>41156</v>
      </c>
      <c r="D32" s="9" t="s">
        <v>61</v>
      </c>
      <c r="E32" s="12">
        <v>1.5677000000000001</v>
      </c>
    </row>
    <row r="33" spans="1:5" x14ac:dyDescent="0.2">
      <c r="A33" s="9" t="s">
        <v>29</v>
      </c>
      <c r="B33" s="9" t="s">
        <v>30</v>
      </c>
      <c r="C33" s="10">
        <v>41156</v>
      </c>
      <c r="D33" s="9" t="s">
        <v>62</v>
      </c>
      <c r="E33" s="12">
        <v>39.246000000000002</v>
      </c>
    </row>
    <row r="34" spans="1:5" x14ac:dyDescent="0.2">
      <c r="A34" s="9" t="s">
        <v>29</v>
      </c>
      <c r="B34" s="9" t="s">
        <v>30</v>
      </c>
      <c r="C34" s="10">
        <v>41156</v>
      </c>
      <c r="D34" s="9" t="s">
        <v>63</v>
      </c>
      <c r="E34" s="12">
        <v>10.539</v>
      </c>
    </row>
    <row r="35" spans="1:5" x14ac:dyDescent="0.2">
      <c r="D35" t="s">
        <v>64</v>
      </c>
      <c r="E35" s="12">
        <v>1</v>
      </c>
    </row>
  </sheetData>
  <phoneticPr fontId="21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41" sqref="A14:E41"/>
    </sheetView>
  </sheetViews>
  <sheetFormatPr defaultRowHeight="12.75" x14ac:dyDescent="0.2"/>
  <cols>
    <col min="1" max="1" width="10.28515625" customWidth="1"/>
    <col min="2" max="2" width="5.7109375" customWidth="1"/>
    <col min="10" max="10" width="10" bestFit="1" customWidth="1"/>
  </cols>
  <sheetData>
    <row r="1" spans="1:10" x14ac:dyDescent="0.2">
      <c r="A1" t="s">
        <v>97</v>
      </c>
      <c r="B1" t="s">
        <v>97</v>
      </c>
      <c r="C1" t="s">
        <v>110</v>
      </c>
      <c r="D1" t="s">
        <v>110</v>
      </c>
      <c r="E1" t="s">
        <v>110</v>
      </c>
      <c r="F1" t="s">
        <v>110</v>
      </c>
      <c r="G1" t="s">
        <v>110</v>
      </c>
      <c r="H1" t="s">
        <v>110</v>
      </c>
      <c r="I1" t="s">
        <v>110</v>
      </c>
      <c r="J1" t="s">
        <v>110</v>
      </c>
    </row>
    <row r="2" spans="1:10" x14ac:dyDescent="0.2">
      <c r="A2" t="s">
        <v>65</v>
      </c>
      <c r="B2" s="13">
        <v>1</v>
      </c>
      <c r="C2" t="s">
        <v>98</v>
      </c>
      <c r="D2" t="s">
        <v>100</v>
      </c>
      <c r="E2" t="s">
        <v>102</v>
      </c>
      <c r="F2" t="s">
        <v>111</v>
      </c>
      <c r="G2" t="s">
        <v>113</v>
      </c>
      <c r="H2" t="s">
        <v>118</v>
      </c>
      <c r="I2" t="s">
        <v>123</v>
      </c>
      <c r="J2" s="13">
        <v>1</v>
      </c>
    </row>
    <row r="3" spans="1:10" x14ac:dyDescent="0.2">
      <c r="A3" t="s">
        <v>66</v>
      </c>
      <c r="B3" s="13">
        <v>2</v>
      </c>
      <c r="C3" t="s">
        <v>99</v>
      </c>
      <c r="D3" t="s">
        <v>101</v>
      </c>
      <c r="E3" t="s">
        <v>103</v>
      </c>
      <c r="F3" t="s">
        <v>107</v>
      </c>
      <c r="G3" t="s">
        <v>114</v>
      </c>
      <c r="H3" t="s">
        <v>119</v>
      </c>
      <c r="I3" t="s">
        <v>124</v>
      </c>
      <c r="J3" s="13">
        <v>2</v>
      </c>
    </row>
    <row r="4" spans="1:10" x14ac:dyDescent="0.2">
      <c r="A4" t="s">
        <v>67</v>
      </c>
      <c r="B4" s="13">
        <v>3</v>
      </c>
      <c r="E4" t="s">
        <v>104</v>
      </c>
      <c r="F4" t="s">
        <v>108</v>
      </c>
      <c r="G4" t="s">
        <v>115</v>
      </c>
      <c r="H4" t="s">
        <v>120</v>
      </c>
      <c r="I4" t="s">
        <v>125</v>
      </c>
      <c r="J4" s="13">
        <v>3</v>
      </c>
    </row>
    <row r="5" spans="1:10" x14ac:dyDescent="0.2">
      <c r="A5" t="s">
        <v>68</v>
      </c>
      <c r="B5" s="13">
        <v>4</v>
      </c>
      <c r="E5" t="s">
        <v>105</v>
      </c>
      <c r="F5" t="s">
        <v>112</v>
      </c>
      <c r="G5" t="s">
        <v>116</v>
      </c>
      <c r="H5" t="s">
        <v>121</v>
      </c>
      <c r="I5" t="s">
        <v>122</v>
      </c>
      <c r="J5" s="13">
        <v>4</v>
      </c>
    </row>
    <row r="6" spans="1:10" x14ac:dyDescent="0.2">
      <c r="A6" t="s">
        <v>69</v>
      </c>
      <c r="B6" s="13">
        <v>5</v>
      </c>
      <c r="E6" t="s">
        <v>106</v>
      </c>
      <c r="F6" t="s">
        <v>109</v>
      </c>
      <c r="G6" t="s">
        <v>117</v>
      </c>
      <c r="H6" t="s">
        <v>126</v>
      </c>
      <c r="J6" s="13">
        <v>5</v>
      </c>
    </row>
    <row r="7" spans="1:10" x14ac:dyDescent="0.2">
      <c r="A7" t="s">
        <v>74</v>
      </c>
      <c r="B7" s="13">
        <v>6</v>
      </c>
      <c r="H7" t="s">
        <v>122</v>
      </c>
    </row>
    <row r="8" spans="1:10" x14ac:dyDescent="0.2">
      <c r="A8" t="s">
        <v>73</v>
      </c>
      <c r="B8" s="13">
        <v>7</v>
      </c>
    </row>
    <row r="9" spans="1:10" x14ac:dyDescent="0.2">
      <c r="A9" t="s">
        <v>72</v>
      </c>
      <c r="B9" s="13">
        <v>8</v>
      </c>
    </row>
    <row r="10" spans="1:10" x14ac:dyDescent="0.2">
      <c r="A10" t="s">
        <v>75</v>
      </c>
      <c r="B10" s="13">
        <v>9</v>
      </c>
    </row>
    <row r="11" spans="1:10" x14ac:dyDescent="0.2">
      <c r="A11" t="s">
        <v>70</v>
      </c>
      <c r="B11" s="13">
        <v>10</v>
      </c>
    </row>
    <row r="12" spans="1:10" x14ac:dyDescent="0.2">
      <c r="A12" t="s">
        <v>76</v>
      </c>
      <c r="B12" s="13">
        <v>11</v>
      </c>
    </row>
    <row r="13" spans="1:10" x14ac:dyDescent="0.2">
      <c r="A13" t="s">
        <v>77</v>
      </c>
      <c r="B13" s="13">
        <v>12</v>
      </c>
    </row>
    <row r="14" spans="1:10" x14ac:dyDescent="0.2">
      <c r="A14" t="s">
        <v>78</v>
      </c>
    </row>
    <row r="15" spans="1:10" x14ac:dyDescent="0.2">
      <c r="A15" t="s">
        <v>79</v>
      </c>
    </row>
    <row r="16" spans="1:10" x14ac:dyDescent="0.2">
      <c r="A16" t="s">
        <v>71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  <row r="33" spans="1:1" x14ac:dyDescent="0.2">
      <c r="A33" t="s">
        <v>96</v>
      </c>
    </row>
  </sheetData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>
      <selection activeCell="J4" sqref="J4"/>
    </sheetView>
  </sheetViews>
  <sheetFormatPr defaultRowHeight="12.75" x14ac:dyDescent="0.2"/>
  <cols>
    <col min="2" max="2" width="15.7109375" bestFit="1" customWidth="1"/>
    <col min="3" max="3" width="8.5703125" bestFit="1" customWidth="1"/>
    <col min="4" max="4" width="17" bestFit="1" customWidth="1"/>
    <col min="5" max="5" width="15.42578125" bestFit="1" customWidth="1"/>
    <col min="6" max="6" width="20.7109375" bestFit="1" customWidth="1"/>
    <col min="7" max="7" width="17" bestFit="1" customWidth="1"/>
    <col min="8" max="8" width="15.42578125" bestFit="1" customWidth="1"/>
    <col min="9" max="9" width="20.7109375" bestFit="1" customWidth="1"/>
  </cols>
  <sheetData>
    <row r="2" spans="2:9" ht="15.75" x14ac:dyDescent="0.25">
      <c r="B2" s="76">
        <v>2013</v>
      </c>
      <c r="C2" s="77"/>
      <c r="D2" s="74" t="s">
        <v>5</v>
      </c>
      <c r="E2" s="72"/>
      <c r="F2" s="73"/>
      <c r="G2" s="74" t="s">
        <v>6</v>
      </c>
      <c r="H2" s="72"/>
      <c r="I2" s="73"/>
    </row>
    <row r="3" spans="2:9" ht="15.75" x14ac:dyDescent="0.25">
      <c r="B3" s="78"/>
      <c r="C3" s="79"/>
      <c r="D3" s="39" t="s">
        <v>7</v>
      </c>
      <c r="E3" s="41" t="s">
        <v>3</v>
      </c>
      <c r="F3" s="40" t="s">
        <v>4</v>
      </c>
      <c r="G3" s="39" t="s">
        <v>7</v>
      </c>
      <c r="H3" s="41" t="s">
        <v>3</v>
      </c>
      <c r="I3" s="40" t="s">
        <v>4</v>
      </c>
    </row>
    <row r="4" spans="2:9" ht="15.75" x14ac:dyDescent="0.25">
      <c r="B4" s="44" t="s">
        <v>8</v>
      </c>
      <c r="C4" s="45"/>
      <c r="D4" s="46">
        <f>SUM(D5:D7)</f>
        <v>5424200</v>
      </c>
      <c r="E4" s="46">
        <f t="shared" ref="E4:I4" si="0">SUM(E5:E7)</f>
        <v>4422900</v>
      </c>
      <c r="F4" s="46">
        <f t="shared" si="0"/>
        <v>1001300</v>
      </c>
      <c r="G4" s="46">
        <f t="shared" si="0"/>
        <v>5396900</v>
      </c>
      <c r="H4" s="46">
        <f t="shared" si="0"/>
        <v>4383300</v>
      </c>
      <c r="I4" s="46">
        <f t="shared" si="0"/>
        <v>1013600</v>
      </c>
    </row>
    <row r="5" spans="2:9" ht="15.75" x14ac:dyDescent="0.25">
      <c r="B5" s="47" t="s">
        <v>18</v>
      </c>
      <c r="C5" s="48">
        <v>2013</v>
      </c>
      <c r="D5" s="38">
        <v>2035100</v>
      </c>
      <c r="E5" s="6">
        <v>1585500</v>
      </c>
      <c r="F5" s="7">
        <v>449600</v>
      </c>
      <c r="G5" s="38">
        <v>2085200</v>
      </c>
      <c r="H5" s="6">
        <v>1657000</v>
      </c>
      <c r="I5" s="7">
        <v>428200</v>
      </c>
    </row>
    <row r="6" spans="2:9" ht="15.75" x14ac:dyDescent="0.25">
      <c r="B6" s="47" t="s">
        <v>2</v>
      </c>
      <c r="C6" s="48">
        <v>2013</v>
      </c>
      <c r="D6" s="38">
        <v>1354600</v>
      </c>
      <c r="E6" s="6">
        <v>1111900</v>
      </c>
      <c r="F6" s="7">
        <v>242700</v>
      </c>
      <c r="G6" s="38">
        <v>1347200</v>
      </c>
      <c r="H6" s="6">
        <v>1105100</v>
      </c>
      <c r="I6" s="7">
        <v>242100</v>
      </c>
    </row>
    <row r="7" spans="2:9" ht="15.75" x14ac:dyDescent="0.25">
      <c r="B7" s="42" t="s">
        <v>1</v>
      </c>
      <c r="C7" s="49">
        <v>2013</v>
      </c>
      <c r="D7" s="50">
        <v>2034500</v>
      </c>
      <c r="E7" s="51">
        <v>1725500</v>
      </c>
      <c r="F7" s="52">
        <v>309000</v>
      </c>
      <c r="G7" s="50">
        <v>1964500</v>
      </c>
      <c r="H7" s="51">
        <v>1621200</v>
      </c>
      <c r="I7" s="52">
        <v>343300</v>
      </c>
    </row>
    <row r="9" spans="2:9" ht="15.75" x14ac:dyDescent="0.25">
      <c r="B9" s="76" t="s">
        <v>134</v>
      </c>
      <c r="C9" s="77"/>
      <c r="D9" s="74" t="s">
        <v>5</v>
      </c>
      <c r="E9" s="72"/>
      <c r="F9" s="73"/>
      <c r="G9" s="74" t="s">
        <v>6</v>
      </c>
      <c r="H9" s="72"/>
      <c r="I9" s="73"/>
    </row>
    <row r="10" spans="2:9" ht="15.75" x14ac:dyDescent="0.25">
      <c r="B10" s="83"/>
      <c r="C10" s="84"/>
      <c r="D10" s="39" t="s">
        <v>7</v>
      </c>
      <c r="E10" s="41" t="s">
        <v>3</v>
      </c>
      <c r="F10" s="40" t="s">
        <v>4</v>
      </c>
      <c r="G10" s="39" t="s">
        <v>7</v>
      </c>
      <c r="H10" s="41" t="s">
        <v>3</v>
      </c>
      <c r="I10" s="40" t="s">
        <v>4</v>
      </c>
    </row>
    <row r="11" spans="2:9" x14ac:dyDescent="0.2">
      <c r="B11" s="53" t="s">
        <v>133</v>
      </c>
      <c r="C11" s="54" t="s">
        <v>135</v>
      </c>
      <c r="D11" s="68">
        <f>D5-D21</f>
        <v>196528</v>
      </c>
      <c r="E11" s="55">
        <f t="shared" ref="E11:I11" si="1">E6-E22</f>
        <v>-101200</v>
      </c>
      <c r="F11" s="56">
        <f t="shared" si="1"/>
        <v>-111300</v>
      </c>
      <c r="G11" s="55">
        <f t="shared" si="1"/>
        <v>-261500</v>
      </c>
      <c r="H11" s="55">
        <f t="shared" si="1"/>
        <v>-156400</v>
      </c>
      <c r="I11" s="56">
        <f t="shared" si="1"/>
        <v>-105100</v>
      </c>
    </row>
    <row r="12" spans="2:9" x14ac:dyDescent="0.2">
      <c r="B12" s="43"/>
      <c r="C12" s="57" t="s">
        <v>136</v>
      </c>
      <c r="D12" s="69">
        <f>D11/D22</f>
        <v>0.12540871673792356</v>
      </c>
      <c r="E12" s="58">
        <f t="shared" ref="E12:I12" si="2">E11/E22</f>
        <v>-8.3422636221251345E-2</v>
      </c>
      <c r="F12" s="59">
        <f t="shared" si="2"/>
        <v>-0.31440677966101693</v>
      </c>
      <c r="G12" s="58">
        <f t="shared" si="2"/>
        <v>-0.16255361471996022</v>
      </c>
      <c r="H12" s="58">
        <f t="shared" si="2"/>
        <v>-0.12397938961553706</v>
      </c>
      <c r="I12" s="59">
        <f t="shared" si="2"/>
        <v>-0.3027073732718894</v>
      </c>
    </row>
    <row r="13" spans="2:9" x14ac:dyDescent="0.2">
      <c r="B13" s="43" t="s">
        <v>137</v>
      </c>
      <c r="C13" s="57" t="s">
        <v>135</v>
      </c>
      <c r="D13" s="70">
        <f>D5-D6</f>
        <v>680500</v>
      </c>
      <c r="E13" s="60">
        <f t="shared" ref="E13:I13" si="3">E6-E7</f>
        <v>-613600</v>
      </c>
      <c r="F13" s="61">
        <f t="shared" si="3"/>
        <v>-66300</v>
      </c>
      <c r="G13" s="60">
        <f t="shared" si="3"/>
        <v>-617300</v>
      </c>
      <c r="H13" s="60">
        <f t="shared" si="3"/>
        <v>-516100</v>
      </c>
      <c r="I13" s="61">
        <f t="shared" si="3"/>
        <v>-101200</v>
      </c>
    </row>
    <row r="14" spans="2:9" x14ac:dyDescent="0.2">
      <c r="B14" s="43"/>
      <c r="C14" s="57" t="s">
        <v>136</v>
      </c>
      <c r="D14" s="69">
        <f>D13/D7</f>
        <v>0.33448021626935365</v>
      </c>
      <c r="E14" s="58">
        <f t="shared" ref="E14:I14" si="4">E13/E7</f>
        <v>-0.35560707041437267</v>
      </c>
      <c r="F14" s="59">
        <f t="shared" si="4"/>
        <v>-0.21456310679611651</v>
      </c>
      <c r="G14" s="58">
        <f t="shared" si="4"/>
        <v>-0.31422753881394755</v>
      </c>
      <c r="H14" s="58">
        <f t="shared" si="4"/>
        <v>-0.3183444362200839</v>
      </c>
      <c r="I14" s="59">
        <f t="shared" si="4"/>
        <v>-0.29478590154383921</v>
      </c>
    </row>
    <row r="15" spans="2:9" x14ac:dyDescent="0.2">
      <c r="B15" s="43" t="s">
        <v>138</v>
      </c>
      <c r="C15" s="57" t="s">
        <v>135</v>
      </c>
      <c r="D15" s="70">
        <f>D4-D20</f>
        <v>628728</v>
      </c>
      <c r="E15" s="60">
        <f t="shared" ref="E15:I15" si="5">E4-E20</f>
        <v>649234</v>
      </c>
      <c r="F15" s="61">
        <f t="shared" si="5"/>
        <v>-20506</v>
      </c>
      <c r="G15" s="60">
        <f t="shared" si="5"/>
        <v>608218</v>
      </c>
      <c r="H15" s="60">
        <f t="shared" si="5"/>
        <v>612491</v>
      </c>
      <c r="I15" s="61">
        <f t="shared" si="5"/>
        <v>-4273</v>
      </c>
    </row>
    <row r="16" spans="2:9" x14ac:dyDescent="0.2">
      <c r="B16" s="62"/>
      <c r="C16" s="63" t="s">
        <v>136</v>
      </c>
      <c r="D16" s="71">
        <f>D15/D20</f>
        <v>0.13110867918736674</v>
      </c>
      <c r="E16" s="64">
        <f t="shared" ref="E16:I16" si="6">E15/E20</f>
        <v>0.17204331278920815</v>
      </c>
      <c r="F16" s="65">
        <f t="shared" si="6"/>
        <v>-2.0068388715666182E-2</v>
      </c>
      <c r="G16" s="64">
        <f t="shared" si="6"/>
        <v>0.12701156602171537</v>
      </c>
      <c r="H16" s="64">
        <f t="shared" si="6"/>
        <v>0.16242960065068265</v>
      </c>
      <c r="I16" s="65">
        <f t="shared" si="6"/>
        <v>-4.1979696877704779E-3</v>
      </c>
    </row>
    <row r="18" spans="2:9" ht="15.75" x14ac:dyDescent="0.25">
      <c r="B18" s="76">
        <v>2012</v>
      </c>
      <c r="C18" s="80"/>
      <c r="D18" s="74" t="s">
        <v>5</v>
      </c>
      <c r="E18" s="72"/>
      <c r="F18" s="73"/>
      <c r="G18" s="74" t="s">
        <v>6</v>
      </c>
      <c r="H18" s="72"/>
      <c r="I18" s="73"/>
    </row>
    <row r="19" spans="2:9" ht="15.75" x14ac:dyDescent="0.25">
      <c r="B19" s="81"/>
      <c r="C19" s="82"/>
      <c r="D19" s="39" t="s">
        <v>7</v>
      </c>
      <c r="E19" s="41" t="s">
        <v>3</v>
      </c>
      <c r="F19" s="40" t="s">
        <v>4</v>
      </c>
      <c r="G19" s="39" t="s">
        <v>7</v>
      </c>
      <c r="H19" s="41" t="s">
        <v>3</v>
      </c>
      <c r="I19" s="40" t="s">
        <v>4</v>
      </c>
    </row>
    <row r="20" spans="2:9" ht="15.75" x14ac:dyDescent="0.25">
      <c r="B20" s="44" t="s">
        <v>8</v>
      </c>
      <c r="C20" s="45"/>
      <c r="D20" s="46">
        <f>SUM(D21:D23)</f>
        <v>4795472</v>
      </c>
      <c r="E20" s="46">
        <f t="shared" ref="E20:I20" si="7">SUM(E21:E23)</f>
        <v>3773666</v>
      </c>
      <c r="F20" s="46">
        <f t="shared" si="7"/>
        <v>1021806</v>
      </c>
      <c r="G20" s="46">
        <f t="shared" si="7"/>
        <v>4788682</v>
      </c>
      <c r="H20" s="46">
        <f t="shared" si="7"/>
        <v>3770809</v>
      </c>
      <c r="I20" s="46">
        <f t="shared" si="7"/>
        <v>1017873</v>
      </c>
    </row>
    <row r="21" spans="2:9" ht="15.75" x14ac:dyDescent="0.25">
      <c r="B21" s="47" t="s">
        <v>18</v>
      </c>
      <c r="C21" s="11">
        <v>2012</v>
      </c>
      <c r="D21" s="38">
        <v>1838572</v>
      </c>
      <c r="E21" s="6">
        <v>1399966</v>
      </c>
      <c r="F21" s="7">
        <v>438606</v>
      </c>
      <c r="G21" s="6">
        <v>1880582</v>
      </c>
      <c r="H21" s="6">
        <v>1455809</v>
      </c>
      <c r="I21" s="7">
        <v>424773</v>
      </c>
    </row>
    <row r="22" spans="2:9" ht="15.75" x14ac:dyDescent="0.25">
      <c r="B22" s="47" t="s">
        <v>2</v>
      </c>
      <c r="C22" s="48">
        <v>2012</v>
      </c>
      <c r="D22" s="38">
        <v>1567100</v>
      </c>
      <c r="E22" s="6">
        <v>1213100</v>
      </c>
      <c r="F22" s="7">
        <v>354000</v>
      </c>
      <c r="G22" s="38">
        <v>1608700</v>
      </c>
      <c r="H22" s="6">
        <v>1261500</v>
      </c>
      <c r="I22" s="7">
        <v>347200</v>
      </c>
    </row>
    <row r="23" spans="2:9" ht="15.75" x14ac:dyDescent="0.25">
      <c r="B23" s="42" t="s">
        <v>1</v>
      </c>
      <c r="C23" s="49">
        <v>2012</v>
      </c>
      <c r="D23" s="50">
        <v>1389800</v>
      </c>
      <c r="E23" s="51">
        <v>1160600</v>
      </c>
      <c r="F23" s="52">
        <v>229200</v>
      </c>
      <c r="G23" s="50">
        <v>1299400</v>
      </c>
      <c r="H23" s="51">
        <v>1053500</v>
      </c>
      <c r="I23" s="52">
        <v>245900</v>
      </c>
    </row>
  </sheetData>
  <sheetProtection password="CA02" sheet="1" objects="1" scenarios="1"/>
  <mergeCells count="9">
    <mergeCell ref="D18:F18"/>
    <mergeCell ref="G18:I18"/>
    <mergeCell ref="D2:F2"/>
    <mergeCell ref="G2:I2"/>
    <mergeCell ref="B2:C3"/>
    <mergeCell ref="B18:C19"/>
    <mergeCell ref="B9:C10"/>
    <mergeCell ref="D9:F9"/>
    <mergeCell ref="G9:I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/>
  </sheetViews>
  <sheetFormatPr defaultRowHeight="12.75" x14ac:dyDescent="0.2"/>
  <cols>
    <col min="2" max="2" width="14.28515625" bestFit="1" customWidth="1"/>
    <col min="3" max="3" width="8.5703125" bestFit="1" customWidth="1"/>
    <col min="4" max="4" width="17" bestFit="1" customWidth="1"/>
    <col min="5" max="5" width="15.42578125" bestFit="1" customWidth="1"/>
    <col min="6" max="6" width="20.7109375" bestFit="1" customWidth="1"/>
    <col min="7" max="7" width="17" bestFit="1" customWidth="1"/>
    <col min="8" max="8" width="15.42578125" bestFit="1" customWidth="1"/>
    <col min="9" max="9" width="20.7109375" bestFit="1" customWidth="1"/>
  </cols>
  <sheetData>
    <row r="2" spans="2:9" ht="15.75" x14ac:dyDescent="0.25">
      <c r="B2" s="76">
        <v>2013</v>
      </c>
      <c r="C2" s="77"/>
      <c r="D2" s="74" t="s">
        <v>5</v>
      </c>
      <c r="E2" s="72"/>
      <c r="F2" s="73"/>
      <c r="G2" s="74" t="s">
        <v>6</v>
      </c>
      <c r="H2" s="72"/>
      <c r="I2" s="73"/>
    </row>
    <row r="3" spans="2:9" ht="15.75" x14ac:dyDescent="0.25">
      <c r="B3" s="78"/>
      <c r="C3" s="79"/>
      <c r="D3" s="39" t="s">
        <v>7</v>
      </c>
      <c r="E3" s="41" t="s">
        <v>3</v>
      </c>
      <c r="F3" s="40" t="s">
        <v>4</v>
      </c>
      <c r="G3" s="39" t="s">
        <v>7</v>
      </c>
      <c r="H3" s="41" t="s">
        <v>3</v>
      </c>
      <c r="I3" s="40" t="s">
        <v>4</v>
      </c>
    </row>
    <row r="4" spans="2:9" ht="15.75" x14ac:dyDescent="0.25">
      <c r="B4" s="44" t="s">
        <v>8</v>
      </c>
      <c r="C4" s="45"/>
      <c r="D4" s="46">
        <f t="shared" ref="D4:I4" si="0">SUM(D5:D8)</f>
        <v>7265900</v>
      </c>
      <c r="E4" s="66">
        <f t="shared" si="0"/>
        <v>5864300</v>
      </c>
      <c r="F4" s="67">
        <f t="shared" si="0"/>
        <v>1401600</v>
      </c>
      <c r="G4" s="66">
        <f t="shared" si="0"/>
        <v>7296300</v>
      </c>
      <c r="H4" s="66">
        <f t="shared" si="0"/>
        <v>5881900</v>
      </c>
      <c r="I4" s="67">
        <f t="shared" si="0"/>
        <v>1414400</v>
      </c>
    </row>
    <row r="5" spans="2:9" ht="15.75" x14ac:dyDescent="0.25">
      <c r="B5" s="47" t="s">
        <v>17</v>
      </c>
      <c r="C5" s="48">
        <v>2013</v>
      </c>
      <c r="D5" s="38">
        <f>'Automotive Data 2013'!D16</f>
        <v>1841700</v>
      </c>
      <c r="E5" s="6">
        <f>'Automotive Data 2013'!E16</f>
        <v>1441400</v>
      </c>
      <c r="F5" s="7">
        <f>'Automotive Data 2013'!F16</f>
        <v>400300</v>
      </c>
      <c r="G5" s="38">
        <f>'Automotive Data 2013'!G16</f>
        <v>1899400</v>
      </c>
      <c r="H5" s="6">
        <f>'Automotive Data 2013'!H16</f>
        <v>1498600</v>
      </c>
      <c r="I5" s="7">
        <f>'Automotive Data 2013'!I16</f>
        <v>400800</v>
      </c>
    </row>
    <row r="6" spans="2:9" ht="15.75" x14ac:dyDescent="0.25">
      <c r="B6" s="47" t="s">
        <v>18</v>
      </c>
      <c r="C6" s="48">
        <v>2013</v>
      </c>
      <c r="D6" s="38">
        <v>2035100</v>
      </c>
      <c r="E6" s="6">
        <v>1585500</v>
      </c>
      <c r="F6" s="7">
        <v>449600</v>
      </c>
      <c r="G6" s="38">
        <v>2085200</v>
      </c>
      <c r="H6" s="6">
        <v>1657000</v>
      </c>
      <c r="I6" s="7">
        <v>428200</v>
      </c>
    </row>
    <row r="7" spans="2:9" ht="15.75" x14ac:dyDescent="0.25">
      <c r="B7" s="47" t="s">
        <v>2</v>
      </c>
      <c r="C7" s="48">
        <v>2013</v>
      </c>
      <c r="D7" s="38">
        <v>1354600</v>
      </c>
      <c r="E7" s="6">
        <v>1111900</v>
      </c>
      <c r="F7" s="7">
        <v>242700</v>
      </c>
      <c r="G7" s="38">
        <v>1347200</v>
      </c>
      <c r="H7" s="6">
        <v>1105100</v>
      </c>
      <c r="I7" s="7">
        <v>242100</v>
      </c>
    </row>
    <row r="8" spans="2:9" ht="15.75" x14ac:dyDescent="0.25">
      <c r="B8" s="42" t="s">
        <v>1</v>
      </c>
      <c r="C8" s="49">
        <v>2013</v>
      </c>
      <c r="D8" s="50">
        <v>2034500</v>
      </c>
      <c r="E8" s="51">
        <v>1725500</v>
      </c>
      <c r="F8" s="52">
        <v>309000</v>
      </c>
      <c r="G8" s="50">
        <v>1964500</v>
      </c>
      <c r="H8" s="51">
        <v>1621200</v>
      </c>
      <c r="I8" s="52">
        <v>343300</v>
      </c>
    </row>
    <row r="10" spans="2:9" ht="15.75" x14ac:dyDescent="0.25">
      <c r="B10" s="76" t="s">
        <v>134</v>
      </c>
      <c r="C10" s="77"/>
      <c r="D10" s="74" t="s">
        <v>5</v>
      </c>
      <c r="E10" s="72"/>
      <c r="F10" s="73"/>
      <c r="G10" s="74" t="s">
        <v>6</v>
      </c>
      <c r="H10" s="72"/>
      <c r="I10" s="73"/>
    </row>
    <row r="11" spans="2:9" ht="15.75" x14ac:dyDescent="0.25">
      <c r="B11" s="83"/>
      <c r="C11" s="84"/>
      <c r="D11" s="39" t="s">
        <v>7</v>
      </c>
      <c r="E11" s="41" t="s">
        <v>3</v>
      </c>
      <c r="F11" s="40" t="s">
        <v>4</v>
      </c>
      <c r="G11" s="39" t="s">
        <v>7</v>
      </c>
      <c r="H11" s="41" t="s">
        <v>3</v>
      </c>
      <c r="I11" s="40" t="s">
        <v>4</v>
      </c>
    </row>
    <row r="12" spans="2:9" x14ac:dyDescent="0.2">
      <c r="B12" s="53" t="s">
        <v>133</v>
      </c>
      <c r="C12" s="54" t="s">
        <v>135</v>
      </c>
      <c r="D12" s="68">
        <f>D5-D22</f>
        <v>217288</v>
      </c>
      <c r="E12" s="55">
        <f t="shared" ref="E12:I12" si="1">E5-E22</f>
        <v>165362</v>
      </c>
      <c r="F12" s="56">
        <f t="shared" si="1"/>
        <v>51926</v>
      </c>
      <c r="G12" s="55">
        <f t="shared" si="1"/>
        <v>251838</v>
      </c>
      <c r="H12" s="55">
        <f t="shared" si="1"/>
        <v>193449</v>
      </c>
      <c r="I12" s="56">
        <f t="shared" si="1"/>
        <v>58389</v>
      </c>
    </row>
    <row r="13" spans="2:9" x14ac:dyDescent="0.2">
      <c r="B13" s="43"/>
      <c r="C13" s="57" t="s">
        <v>136</v>
      </c>
      <c r="D13" s="69">
        <f>D12/D22</f>
        <v>0.1337640943307486</v>
      </c>
      <c r="E13" s="58">
        <f t="shared" ref="E13:I13" si="2">E12/E22</f>
        <v>0.12959018461832642</v>
      </c>
      <c r="F13" s="59">
        <f t="shared" si="2"/>
        <v>0.14905245512007212</v>
      </c>
      <c r="G13" s="58">
        <f t="shared" si="2"/>
        <v>0.15285494567124031</v>
      </c>
      <c r="H13" s="58">
        <f t="shared" si="2"/>
        <v>0.14821963129170496</v>
      </c>
      <c r="I13" s="59">
        <f t="shared" si="2"/>
        <v>0.17052314324014123</v>
      </c>
    </row>
    <row r="14" spans="2:9" x14ac:dyDescent="0.2">
      <c r="B14" s="43" t="s">
        <v>137</v>
      </c>
      <c r="C14" s="57" t="s">
        <v>135</v>
      </c>
      <c r="D14" s="70">
        <f>D5-D6</f>
        <v>-193400</v>
      </c>
      <c r="E14" s="60">
        <f>E5-E6</f>
        <v>-144100</v>
      </c>
      <c r="F14" s="61">
        <f t="shared" ref="F14:I14" si="3">F5-F6</f>
        <v>-49300</v>
      </c>
      <c r="G14" s="60">
        <f t="shared" si="3"/>
        <v>-185800</v>
      </c>
      <c r="H14" s="60">
        <f t="shared" si="3"/>
        <v>-158400</v>
      </c>
      <c r="I14" s="61">
        <f t="shared" si="3"/>
        <v>-27400</v>
      </c>
    </row>
    <row r="15" spans="2:9" x14ac:dyDescent="0.2">
      <c r="B15" s="43"/>
      <c r="C15" s="57" t="s">
        <v>136</v>
      </c>
      <c r="D15" s="69">
        <f>D14/D5</f>
        <v>-0.10501167399685074</v>
      </c>
      <c r="E15" s="58">
        <f t="shared" ref="E15:I15" si="4">E14/E5</f>
        <v>-9.9972249202164562E-2</v>
      </c>
      <c r="F15" s="59">
        <f t="shared" si="4"/>
        <v>-0.12315763177616787</v>
      </c>
      <c r="G15" s="58">
        <f t="shared" si="4"/>
        <v>-9.7820364325576503E-2</v>
      </c>
      <c r="H15" s="58">
        <f t="shared" si="4"/>
        <v>-0.10569865207527025</v>
      </c>
      <c r="I15" s="59">
        <f t="shared" si="4"/>
        <v>-6.8363273453093815E-2</v>
      </c>
    </row>
    <row r="16" spans="2:9" x14ac:dyDescent="0.2">
      <c r="B16" s="43" t="s">
        <v>138</v>
      </c>
      <c r="C16" s="57" t="s">
        <v>135</v>
      </c>
      <c r="D16" s="70">
        <f>D4-D21</f>
        <v>846016</v>
      </c>
      <c r="E16" s="60">
        <f t="shared" ref="E16:I16" si="5">E4-E21</f>
        <v>814596</v>
      </c>
      <c r="F16" s="61">
        <f t="shared" si="5"/>
        <v>31420</v>
      </c>
      <c r="G16" s="60">
        <f t="shared" si="5"/>
        <v>860056</v>
      </c>
      <c r="H16" s="60">
        <f t="shared" si="5"/>
        <v>805940</v>
      </c>
      <c r="I16" s="61">
        <f t="shared" si="5"/>
        <v>54116</v>
      </c>
    </row>
    <row r="17" spans="2:9" x14ac:dyDescent="0.2">
      <c r="B17" s="62"/>
      <c r="C17" s="63" t="s">
        <v>136</v>
      </c>
      <c r="D17" s="71">
        <f>D16/D21</f>
        <v>0.131780574228444</v>
      </c>
      <c r="E17" s="64">
        <f t="shared" ref="E17:I17" si="6">E16/E21</f>
        <v>0.16131559394372422</v>
      </c>
      <c r="F17" s="65">
        <f t="shared" si="6"/>
        <v>2.2931293698638135E-2</v>
      </c>
      <c r="G17" s="64">
        <f t="shared" si="6"/>
        <v>0.13362700357537718</v>
      </c>
      <c r="H17" s="64">
        <f t="shared" si="6"/>
        <v>0.1587758768784624</v>
      </c>
      <c r="I17" s="65">
        <f t="shared" si="6"/>
        <v>3.9782868871500364E-2</v>
      </c>
    </row>
    <row r="19" spans="2:9" ht="15.75" x14ac:dyDescent="0.25">
      <c r="B19" s="76">
        <v>2012</v>
      </c>
      <c r="C19" s="80"/>
      <c r="D19" s="74" t="s">
        <v>5</v>
      </c>
      <c r="E19" s="72"/>
      <c r="F19" s="73"/>
      <c r="G19" s="74" t="s">
        <v>6</v>
      </c>
      <c r="H19" s="72"/>
      <c r="I19" s="73"/>
    </row>
    <row r="20" spans="2:9" ht="15.75" x14ac:dyDescent="0.25">
      <c r="B20" s="81"/>
      <c r="C20" s="82"/>
      <c r="D20" s="39" t="s">
        <v>7</v>
      </c>
      <c r="E20" s="41" t="s">
        <v>3</v>
      </c>
      <c r="F20" s="40" t="s">
        <v>4</v>
      </c>
      <c r="G20" s="39" t="s">
        <v>7</v>
      </c>
      <c r="H20" s="41" t="s">
        <v>3</v>
      </c>
      <c r="I20" s="40" t="s">
        <v>4</v>
      </c>
    </row>
    <row r="21" spans="2:9" ht="15.75" x14ac:dyDescent="0.25">
      <c r="B21" s="44" t="s">
        <v>8</v>
      </c>
      <c r="C21" s="45"/>
      <c r="D21" s="46">
        <f t="shared" ref="D21:I21" si="7">SUM(D22:D25)</f>
        <v>6419884</v>
      </c>
      <c r="E21" s="66">
        <f t="shared" si="7"/>
        <v>5049704</v>
      </c>
      <c r="F21" s="67">
        <f t="shared" si="7"/>
        <v>1370180</v>
      </c>
      <c r="G21" s="46">
        <f t="shared" si="7"/>
        <v>6436244</v>
      </c>
      <c r="H21" s="66">
        <f t="shared" si="7"/>
        <v>5075960</v>
      </c>
      <c r="I21" s="67">
        <f t="shared" si="7"/>
        <v>1360284</v>
      </c>
    </row>
    <row r="22" spans="2:9" ht="15.75" x14ac:dyDescent="0.25">
      <c r="B22" s="47" t="s">
        <v>17</v>
      </c>
      <c r="C22" s="32"/>
      <c r="D22" s="38">
        <f>'Automotive Data 2013'!D29</f>
        <v>1624412</v>
      </c>
      <c r="E22" s="6">
        <f>'Automotive Data 2013'!E29</f>
        <v>1276038</v>
      </c>
      <c r="F22" s="7">
        <f>'Automotive Data 2013'!F29</f>
        <v>348374</v>
      </c>
      <c r="G22" s="38">
        <f>'Automotive Data 2013'!G29</f>
        <v>1647562</v>
      </c>
      <c r="H22" s="6">
        <f>'Automotive Data 2013'!H29</f>
        <v>1305151</v>
      </c>
      <c r="I22" s="7">
        <f>'Automotive Data 2013'!I29</f>
        <v>342411</v>
      </c>
    </row>
    <row r="23" spans="2:9" ht="15.75" x14ac:dyDescent="0.25">
      <c r="B23" s="47" t="s">
        <v>18</v>
      </c>
      <c r="C23" s="11">
        <v>2012</v>
      </c>
      <c r="D23" s="38">
        <v>1838572</v>
      </c>
      <c r="E23" s="6">
        <v>1399966</v>
      </c>
      <c r="F23" s="7">
        <v>438606</v>
      </c>
      <c r="G23" s="6">
        <v>1880582</v>
      </c>
      <c r="H23" s="6">
        <v>1455809</v>
      </c>
      <c r="I23" s="7">
        <v>424773</v>
      </c>
    </row>
    <row r="24" spans="2:9" ht="15.75" x14ac:dyDescent="0.25">
      <c r="B24" s="47" t="s">
        <v>2</v>
      </c>
      <c r="C24" s="48">
        <v>2012</v>
      </c>
      <c r="D24" s="38">
        <v>1567100</v>
      </c>
      <c r="E24" s="6">
        <v>1213100</v>
      </c>
      <c r="F24" s="7">
        <v>354000</v>
      </c>
      <c r="G24" s="38">
        <v>1608700</v>
      </c>
      <c r="H24" s="6">
        <v>1261500</v>
      </c>
      <c r="I24" s="7">
        <v>347200</v>
      </c>
    </row>
    <row r="25" spans="2:9" ht="15.75" x14ac:dyDescent="0.25">
      <c r="B25" s="42" t="s">
        <v>1</v>
      </c>
      <c r="C25" s="49">
        <v>2012</v>
      </c>
      <c r="D25" s="50">
        <v>1389800</v>
      </c>
      <c r="E25" s="51">
        <v>1160600</v>
      </c>
      <c r="F25" s="52">
        <v>229200</v>
      </c>
      <c r="G25" s="50">
        <v>1299400</v>
      </c>
      <c r="H25" s="51">
        <v>1053500</v>
      </c>
      <c r="I25" s="52">
        <v>245900</v>
      </c>
    </row>
  </sheetData>
  <sheetProtection password="CA02" sheet="1" objects="1" scenarios="1"/>
  <mergeCells count="9">
    <mergeCell ref="B19:C20"/>
    <mergeCell ref="D19:F19"/>
    <mergeCell ref="G19:I19"/>
    <mergeCell ref="B2:C3"/>
    <mergeCell ref="D2:F2"/>
    <mergeCell ref="G2:I2"/>
    <mergeCell ref="B10:C11"/>
    <mergeCell ref="D10:F10"/>
    <mergeCell ref="G10:I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workbookViewId="0"/>
  </sheetViews>
  <sheetFormatPr defaultRowHeight="12.75" x14ac:dyDescent="0.2"/>
  <cols>
    <col min="2" max="2" width="19.7109375" bestFit="1" customWidth="1"/>
    <col min="3" max="3" width="8.5703125" bestFit="1" customWidth="1"/>
    <col min="4" max="4" width="17" bestFit="1" customWidth="1"/>
    <col min="5" max="5" width="15.42578125" bestFit="1" customWidth="1"/>
    <col min="6" max="6" width="20.7109375" bestFit="1" customWidth="1"/>
    <col min="7" max="7" width="17" bestFit="1" customWidth="1"/>
    <col min="8" max="8" width="15.42578125" bestFit="1" customWidth="1"/>
    <col min="9" max="9" width="20.7109375" bestFit="1" customWidth="1"/>
  </cols>
  <sheetData>
    <row r="2" spans="2:9" ht="15.75" x14ac:dyDescent="0.25">
      <c r="B2" s="76">
        <v>2013</v>
      </c>
      <c r="C2" s="77"/>
      <c r="D2" s="74" t="s">
        <v>5</v>
      </c>
      <c r="E2" s="72"/>
      <c r="F2" s="73"/>
      <c r="G2" s="74" t="s">
        <v>6</v>
      </c>
      <c r="H2" s="72"/>
      <c r="I2" s="73"/>
    </row>
    <row r="3" spans="2:9" ht="15.75" x14ac:dyDescent="0.25">
      <c r="B3" s="78"/>
      <c r="C3" s="79"/>
      <c r="D3" s="39" t="s">
        <v>7</v>
      </c>
      <c r="E3" s="41" t="s">
        <v>3</v>
      </c>
      <c r="F3" s="40" t="s">
        <v>4</v>
      </c>
      <c r="G3" s="39" t="s">
        <v>7</v>
      </c>
      <c r="H3" s="41" t="s">
        <v>3</v>
      </c>
      <c r="I3" s="40" t="s">
        <v>4</v>
      </c>
    </row>
    <row r="4" spans="2:9" ht="15.75" x14ac:dyDescent="0.25">
      <c r="B4" s="44" t="s">
        <v>8</v>
      </c>
      <c r="C4" s="45"/>
      <c r="D4" s="46">
        <f>SUM(D5:D9)</f>
        <v>9027400</v>
      </c>
      <c r="E4" s="66">
        <f t="shared" ref="E4:I4" si="0">SUM(E5:E9)</f>
        <v>7261200</v>
      </c>
      <c r="F4" s="67">
        <f t="shared" si="0"/>
        <v>1766200</v>
      </c>
      <c r="G4" s="46">
        <f t="shared" si="0"/>
        <v>9057800</v>
      </c>
      <c r="H4" s="66">
        <f t="shared" si="0"/>
        <v>7278800</v>
      </c>
      <c r="I4" s="67">
        <f t="shared" si="0"/>
        <v>1779000</v>
      </c>
    </row>
    <row r="5" spans="2:9" ht="15.75" x14ac:dyDescent="0.25">
      <c r="B5" s="47" t="str">
        <f>'Automotive Data 2013'!B15</f>
        <v>May</v>
      </c>
      <c r="C5" s="48">
        <f>'Automotive Data 2013'!C15</f>
        <v>2013</v>
      </c>
      <c r="D5" s="38">
        <f>'Automotive Data 2013'!D15</f>
        <v>1761500</v>
      </c>
      <c r="E5" s="6">
        <f>'Automotive Data 2013'!E15</f>
        <v>1396900</v>
      </c>
      <c r="F5" s="7">
        <f>'Automotive Data 2013'!F15</f>
        <v>364600</v>
      </c>
      <c r="G5" s="38">
        <f>'Automotive Data 2013'!G15</f>
        <v>1761500</v>
      </c>
      <c r="H5" s="6">
        <f>'Automotive Data 2013'!H15</f>
        <v>1396900</v>
      </c>
      <c r="I5" s="7">
        <f>'Automotive Data 2013'!I15</f>
        <v>364600</v>
      </c>
    </row>
    <row r="6" spans="2:9" ht="15.75" x14ac:dyDescent="0.25">
      <c r="B6" s="47" t="s">
        <v>17</v>
      </c>
      <c r="C6" s="48">
        <v>2013</v>
      </c>
      <c r="D6" s="38">
        <f>'Automotive Data 2013'!D16</f>
        <v>1841700</v>
      </c>
      <c r="E6" s="6">
        <f>'Automotive Data 2013'!E16</f>
        <v>1441400</v>
      </c>
      <c r="F6" s="7">
        <f>'Automotive Data 2013'!F16</f>
        <v>400300</v>
      </c>
      <c r="G6" s="38">
        <f>'Automotive Data 2013'!G16</f>
        <v>1899400</v>
      </c>
      <c r="H6" s="6">
        <f>'Automotive Data 2013'!H16</f>
        <v>1498600</v>
      </c>
      <c r="I6" s="7">
        <f>'Automotive Data 2013'!I16</f>
        <v>400800</v>
      </c>
    </row>
    <row r="7" spans="2:9" ht="15.75" x14ac:dyDescent="0.25">
      <c r="B7" s="47" t="s">
        <v>18</v>
      </c>
      <c r="C7" s="48">
        <v>2013</v>
      </c>
      <c r="D7" s="38">
        <v>2035100</v>
      </c>
      <c r="E7" s="6">
        <v>1585500</v>
      </c>
      <c r="F7" s="7">
        <v>449600</v>
      </c>
      <c r="G7" s="38">
        <v>2085200</v>
      </c>
      <c r="H7" s="6">
        <v>1657000</v>
      </c>
      <c r="I7" s="7">
        <v>428200</v>
      </c>
    </row>
    <row r="8" spans="2:9" ht="15.75" x14ac:dyDescent="0.25">
      <c r="B8" s="47" t="s">
        <v>2</v>
      </c>
      <c r="C8" s="48">
        <v>2013</v>
      </c>
      <c r="D8" s="38">
        <v>1354600</v>
      </c>
      <c r="E8" s="6">
        <v>1111900</v>
      </c>
      <c r="F8" s="7">
        <v>242700</v>
      </c>
      <c r="G8" s="38">
        <v>1347200</v>
      </c>
      <c r="H8" s="6">
        <v>1105100</v>
      </c>
      <c r="I8" s="7">
        <v>242100</v>
      </c>
    </row>
    <row r="9" spans="2:9" ht="15.75" x14ac:dyDescent="0.25">
      <c r="B9" s="42" t="s">
        <v>1</v>
      </c>
      <c r="C9" s="49">
        <v>2013</v>
      </c>
      <c r="D9" s="50">
        <v>2034500</v>
      </c>
      <c r="E9" s="51">
        <v>1725500</v>
      </c>
      <c r="F9" s="52">
        <v>309000</v>
      </c>
      <c r="G9" s="50">
        <v>1964500</v>
      </c>
      <c r="H9" s="51">
        <v>1621200</v>
      </c>
      <c r="I9" s="52">
        <v>343300</v>
      </c>
    </row>
    <row r="11" spans="2:9" ht="15.75" x14ac:dyDescent="0.25">
      <c r="B11" s="76" t="s">
        <v>134</v>
      </c>
      <c r="C11" s="85"/>
      <c r="D11" s="74" t="s">
        <v>5</v>
      </c>
      <c r="E11" s="72"/>
      <c r="F11" s="73"/>
      <c r="G11" s="74" t="s">
        <v>6</v>
      </c>
      <c r="H11" s="72"/>
      <c r="I11" s="73"/>
    </row>
    <row r="12" spans="2:9" ht="15.75" x14ac:dyDescent="0.25">
      <c r="B12" s="83"/>
      <c r="C12" s="86"/>
      <c r="D12" s="39" t="s">
        <v>7</v>
      </c>
      <c r="E12" s="41" t="s">
        <v>3</v>
      </c>
      <c r="F12" s="40" t="s">
        <v>4</v>
      </c>
      <c r="G12" s="39" t="s">
        <v>7</v>
      </c>
      <c r="H12" s="41" t="s">
        <v>3</v>
      </c>
      <c r="I12" s="40" t="s">
        <v>4</v>
      </c>
    </row>
    <row r="13" spans="2:9" x14ac:dyDescent="0.2">
      <c r="B13" s="53" t="s">
        <v>133</v>
      </c>
      <c r="C13" s="54" t="s">
        <v>135</v>
      </c>
      <c r="D13" s="68">
        <f>D$5-D$23</f>
        <v>154300</v>
      </c>
      <c r="E13" s="55">
        <f t="shared" ref="E13:I13" si="1">E$5-E$23</f>
        <v>115000</v>
      </c>
      <c r="F13" s="56">
        <f t="shared" si="1"/>
        <v>39300</v>
      </c>
      <c r="G13" s="55">
        <f t="shared" si="1"/>
        <v>190600</v>
      </c>
      <c r="H13" s="55">
        <f t="shared" si="1"/>
        <v>127800</v>
      </c>
      <c r="I13" s="56">
        <f t="shared" si="1"/>
        <v>62800</v>
      </c>
    </row>
    <row r="14" spans="2:9" x14ac:dyDescent="0.2">
      <c r="B14" s="43"/>
      <c r="C14" s="57" t="s">
        <v>136</v>
      </c>
      <c r="D14" s="69">
        <f>D13/D23</f>
        <v>9.6005475360876058E-2</v>
      </c>
      <c r="E14" s="58">
        <f t="shared" ref="E14:I14" si="2">E13/E23</f>
        <v>8.9710585849130192E-2</v>
      </c>
      <c r="F14" s="59">
        <f t="shared" si="2"/>
        <v>0.12081155856132801</v>
      </c>
      <c r="G14" s="58">
        <f t="shared" si="2"/>
        <v>0.1213317206696798</v>
      </c>
      <c r="H14" s="58">
        <f t="shared" si="2"/>
        <v>0.10070128437475376</v>
      </c>
      <c r="I14" s="59">
        <f t="shared" si="2"/>
        <v>0.20808482438701126</v>
      </c>
    </row>
    <row r="15" spans="2:9" x14ac:dyDescent="0.2">
      <c r="B15" s="43" t="s">
        <v>137</v>
      </c>
      <c r="C15" s="57" t="s">
        <v>135</v>
      </c>
      <c r="D15" s="70">
        <f>D$5-D$6</f>
        <v>-80200</v>
      </c>
      <c r="E15" s="60">
        <f t="shared" ref="E15:I15" si="3">E$5-E$6</f>
        <v>-44500</v>
      </c>
      <c r="F15" s="61">
        <f t="shared" si="3"/>
        <v>-35700</v>
      </c>
      <c r="G15" s="60">
        <f t="shared" si="3"/>
        <v>-137900</v>
      </c>
      <c r="H15" s="60">
        <f t="shared" si="3"/>
        <v>-101700</v>
      </c>
      <c r="I15" s="61">
        <f t="shared" si="3"/>
        <v>-36200</v>
      </c>
    </row>
    <row r="16" spans="2:9" x14ac:dyDescent="0.2">
      <c r="B16" s="43"/>
      <c r="C16" s="57" t="s">
        <v>136</v>
      </c>
      <c r="D16" s="69">
        <f>D15/D5</f>
        <v>-4.5529378370706787E-2</v>
      </c>
      <c r="E16" s="58">
        <f t="shared" ref="E16:I16" si="4">E15/E5</f>
        <v>-3.1856253131934999E-2</v>
      </c>
      <c r="F16" s="59">
        <f t="shared" si="4"/>
        <v>-9.7915523861766315E-2</v>
      </c>
      <c r="G16" s="58">
        <f t="shared" si="4"/>
        <v>-7.8285552086290094E-2</v>
      </c>
      <c r="H16" s="58">
        <f t="shared" si="4"/>
        <v>-7.2804066146467172E-2</v>
      </c>
      <c r="I16" s="59">
        <f t="shared" si="4"/>
        <v>-9.9286889742183221E-2</v>
      </c>
    </row>
    <row r="17" spans="2:9" x14ac:dyDescent="0.2">
      <c r="B17" s="43" t="s">
        <v>138</v>
      </c>
      <c r="C17" s="57" t="s">
        <v>135</v>
      </c>
      <c r="D17" s="70">
        <f>D$4-D$22</f>
        <v>1000316</v>
      </c>
      <c r="E17" s="60">
        <f t="shared" ref="E17:I17" si="5">E$4-E$22</f>
        <v>929596</v>
      </c>
      <c r="F17" s="61">
        <f t="shared" si="5"/>
        <v>70720</v>
      </c>
      <c r="G17" s="60">
        <f t="shared" si="5"/>
        <v>1050656</v>
      </c>
      <c r="H17" s="60">
        <f t="shared" si="5"/>
        <v>933740</v>
      </c>
      <c r="I17" s="61">
        <f t="shared" si="5"/>
        <v>116916</v>
      </c>
    </row>
    <row r="18" spans="2:9" x14ac:dyDescent="0.2">
      <c r="B18" s="62"/>
      <c r="C18" s="63" t="s">
        <v>136</v>
      </c>
      <c r="D18" s="71">
        <f>D17/D22</f>
        <v>0.12461760709119277</v>
      </c>
      <c r="E18" s="64">
        <f t="shared" ref="E18:I18" si="6">E17/E22</f>
        <v>0.14681840494130713</v>
      </c>
      <c r="F18" s="65">
        <f t="shared" si="6"/>
        <v>4.1710901927477763E-2</v>
      </c>
      <c r="G18" s="64">
        <f t="shared" si="6"/>
        <v>0.13121482516113112</v>
      </c>
      <c r="H18" s="64">
        <f t="shared" si="6"/>
        <v>0.14716015293787607</v>
      </c>
      <c r="I18" s="65">
        <f t="shared" si="6"/>
        <v>7.0343015154468724E-2</v>
      </c>
    </row>
    <row r="20" spans="2:9" ht="15.75" x14ac:dyDescent="0.25">
      <c r="B20" s="76">
        <v>2012</v>
      </c>
      <c r="C20" s="80"/>
      <c r="D20" s="74" t="s">
        <v>5</v>
      </c>
      <c r="E20" s="72"/>
      <c r="F20" s="73"/>
      <c r="G20" s="74" t="s">
        <v>6</v>
      </c>
      <c r="H20" s="72"/>
      <c r="I20" s="73"/>
    </row>
    <row r="21" spans="2:9" ht="15.75" x14ac:dyDescent="0.25">
      <c r="B21" s="81"/>
      <c r="C21" s="82"/>
      <c r="D21" s="39" t="s">
        <v>7</v>
      </c>
      <c r="E21" s="41" t="s">
        <v>3</v>
      </c>
      <c r="F21" s="40" t="s">
        <v>4</v>
      </c>
      <c r="G21" s="39" t="s">
        <v>7</v>
      </c>
      <c r="H21" s="41" t="s">
        <v>3</v>
      </c>
      <c r="I21" s="40" t="s">
        <v>4</v>
      </c>
    </row>
    <row r="22" spans="2:9" ht="15.75" x14ac:dyDescent="0.25">
      <c r="B22" s="44" t="s">
        <v>8</v>
      </c>
      <c r="C22" s="45"/>
      <c r="D22" s="46">
        <f>SUM(D23:D27)</f>
        <v>8027084</v>
      </c>
      <c r="E22" s="66">
        <f t="shared" ref="E22:I22" si="7">SUM(E23:E27)</f>
        <v>6331604</v>
      </c>
      <c r="F22" s="67">
        <f t="shared" si="7"/>
        <v>1695480</v>
      </c>
      <c r="G22" s="46">
        <f t="shared" si="7"/>
        <v>8007144</v>
      </c>
      <c r="H22" s="66">
        <f t="shared" si="7"/>
        <v>6345060</v>
      </c>
      <c r="I22" s="67">
        <f t="shared" si="7"/>
        <v>1662084</v>
      </c>
    </row>
    <row r="23" spans="2:9" ht="15.75" x14ac:dyDescent="0.25">
      <c r="B23" s="47" t="str">
        <f>'Automotive Data 2013'!B28</f>
        <v>May</v>
      </c>
      <c r="C23" s="11">
        <f>'Automotive Data 2013'!C28</f>
        <v>2012</v>
      </c>
      <c r="D23" s="38">
        <f>'Automotive Data 2013'!D28</f>
        <v>1607200</v>
      </c>
      <c r="E23" s="6">
        <f>'Automotive Data 2013'!E28</f>
        <v>1281900</v>
      </c>
      <c r="F23" s="7">
        <f>'Automotive Data 2013'!F28</f>
        <v>325300</v>
      </c>
      <c r="G23" s="38">
        <f>'Automotive Data 2013'!G28</f>
        <v>1570900</v>
      </c>
      <c r="H23" s="6">
        <f>'Automotive Data 2013'!H28</f>
        <v>1269100</v>
      </c>
      <c r="I23" s="7">
        <f>'Automotive Data 2013'!I28</f>
        <v>301800</v>
      </c>
    </row>
    <row r="24" spans="2:9" ht="15.75" x14ac:dyDescent="0.25">
      <c r="B24" s="47" t="s">
        <v>17</v>
      </c>
      <c r="C24" s="11">
        <v>2012</v>
      </c>
      <c r="D24" s="38">
        <f>'Automotive Data 2013'!D29</f>
        <v>1624412</v>
      </c>
      <c r="E24" s="6">
        <f>'Automotive Data 2013'!E29</f>
        <v>1276038</v>
      </c>
      <c r="F24" s="7">
        <f>'Automotive Data 2013'!F29</f>
        <v>348374</v>
      </c>
      <c r="G24" s="38">
        <f>'Automotive Data 2013'!G29</f>
        <v>1647562</v>
      </c>
      <c r="H24" s="6">
        <f>'Automotive Data 2013'!H29</f>
        <v>1305151</v>
      </c>
      <c r="I24" s="7">
        <f>'Automotive Data 2013'!I29</f>
        <v>342411</v>
      </c>
    </row>
    <row r="25" spans="2:9" ht="15.75" x14ac:dyDescent="0.25">
      <c r="B25" s="47" t="s">
        <v>18</v>
      </c>
      <c r="C25" s="11">
        <v>2012</v>
      </c>
      <c r="D25" s="38">
        <v>1838572</v>
      </c>
      <c r="E25" s="6">
        <v>1399966</v>
      </c>
      <c r="F25" s="7">
        <v>438606</v>
      </c>
      <c r="G25" s="6">
        <v>1880582</v>
      </c>
      <c r="H25" s="6">
        <v>1455809</v>
      </c>
      <c r="I25" s="7">
        <v>424773</v>
      </c>
    </row>
    <row r="26" spans="2:9" ht="15.75" x14ac:dyDescent="0.25">
      <c r="B26" s="47" t="s">
        <v>2</v>
      </c>
      <c r="C26" s="48">
        <v>2012</v>
      </c>
      <c r="D26" s="38">
        <v>1567100</v>
      </c>
      <c r="E26" s="6">
        <v>1213100</v>
      </c>
      <c r="F26" s="7">
        <v>354000</v>
      </c>
      <c r="G26" s="38">
        <v>1608700</v>
      </c>
      <c r="H26" s="6">
        <v>1261500</v>
      </c>
      <c r="I26" s="7">
        <v>347200</v>
      </c>
    </row>
    <row r="27" spans="2:9" ht="15.75" x14ac:dyDescent="0.25">
      <c r="B27" s="42" t="s">
        <v>1</v>
      </c>
      <c r="C27" s="49">
        <v>2012</v>
      </c>
      <c r="D27" s="50">
        <v>1389800</v>
      </c>
      <c r="E27" s="51">
        <v>1160600</v>
      </c>
      <c r="F27" s="52">
        <v>229200</v>
      </c>
      <c r="G27" s="50">
        <v>1299400</v>
      </c>
      <c r="H27" s="51">
        <v>1053500</v>
      </c>
      <c r="I27" s="52">
        <v>245900</v>
      </c>
    </row>
  </sheetData>
  <sheetProtection password="CA02" sheet="1" objects="1" scenarios="1"/>
  <mergeCells count="9">
    <mergeCell ref="B20:C21"/>
    <mergeCell ref="D20:F20"/>
    <mergeCell ref="G20:I20"/>
    <mergeCell ref="B2:C3"/>
    <mergeCell ref="D2:F2"/>
    <mergeCell ref="G2:I2"/>
    <mergeCell ref="B11:C12"/>
    <mergeCell ref="D11:F11"/>
    <mergeCell ref="G11:I11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/>
  </sheetViews>
  <sheetFormatPr defaultRowHeight="12.75" x14ac:dyDescent="0.2"/>
  <cols>
    <col min="1" max="1" width="5.140625" customWidth="1"/>
    <col min="2" max="2" width="19.7109375" bestFit="1" customWidth="1"/>
    <col min="3" max="3" width="8.5703125" bestFit="1" customWidth="1"/>
    <col min="4" max="4" width="17" bestFit="1" customWidth="1"/>
    <col min="5" max="5" width="15.42578125" bestFit="1" customWidth="1"/>
    <col min="6" max="6" width="20.7109375" bestFit="1" customWidth="1"/>
    <col min="7" max="7" width="17" bestFit="1" customWidth="1"/>
    <col min="8" max="8" width="15.42578125" bestFit="1" customWidth="1"/>
    <col min="9" max="9" width="20.7109375" bestFit="1" customWidth="1"/>
  </cols>
  <sheetData>
    <row r="2" spans="2:9" ht="15.75" x14ac:dyDescent="0.25">
      <c r="B2" s="76">
        <v>2013</v>
      </c>
      <c r="C2" s="77"/>
      <c r="D2" s="74" t="s">
        <v>5</v>
      </c>
      <c r="E2" s="72"/>
      <c r="F2" s="73"/>
      <c r="G2" s="74" t="s">
        <v>6</v>
      </c>
      <c r="H2" s="72"/>
      <c r="I2" s="73"/>
    </row>
    <row r="3" spans="2:9" ht="15.75" x14ac:dyDescent="0.25">
      <c r="B3" s="78"/>
      <c r="C3" s="79"/>
      <c r="D3" s="39" t="s">
        <v>7</v>
      </c>
      <c r="E3" s="41" t="s">
        <v>3</v>
      </c>
      <c r="F3" s="40" t="s">
        <v>4</v>
      </c>
      <c r="G3" s="39" t="s">
        <v>7</v>
      </c>
      <c r="H3" s="41" t="s">
        <v>3</v>
      </c>
      <c r="I3" s="40" t="s">
        <v>4</v>
      </c>
    </row>
    <row r="4" spans="2:9" ht="15.75" x14ac:dyDescent="0.25">
      <c r="B4" s="44" t="s">
        <v>8</v>
      </c>
      <c r="C4" s="45"/>
      <c r="D4" s="46">
        <f>SUM(D6:D10)</f>
        <v>9027400</v>
      </c>
      <c r="E4" s="66">
        <f t="shared" ref="E4:I4" si="0">SUM(E6:E10)</f>
        <v>7261200</v>
      </c>
      <c r="F4" s="67">
        <f t="shared" si="0"/>
        <v>1766200</v>
      </c>
      <c r="G4" s="46">
        <f t="shared" si="0"/>
        <v>9057800</v>
      </c>
      <c r="H4" s="66">
        <f t="shared" si="0"/>
        <v>7278800</v>
      </c>
      <c r="I4" s="67">
        <f t="shared" si="0"/>
        <v>1779000</v>
      </c>
    </row>
    <row r="5" spans="2:9" ht="15.75" x14ac:dyDescent="0.25">
      <c r="B5" s="47" t="str">
        <f>'Automotive Data 2013'!B14</f>
        <v>June</v>
      </c>
      <c r="C5" s="48">
        <f>'Automotive Data 2013'!C14</f>
        <v>2013</v>
      </c>
      <c r="D5" s="38">
        <f>'Automotive Data 2013'!D14</f>
        <v>1754084</v>
      </c>
      <c r="E5" s="6">
        <f>'Automotive Data 2013'!E14</f>
        <v>1403453</v>
      </c>
      <c r="F5" s="7">
        <f>'Automotive Data 2013'!F14</f>
        <v>350631</v>
      </c>
      <c r="G5" s="38">
        <f>'Automotive Data 2013'!G14</f>
        <v>1674181</v>
      </c>
      <c r="H5" s="6">
        <f>'Automotive Data 2013'!H14</f>
        <v>1352611</v>
      </c>
      <c r="I5" s="7">
        <f>'Automotive Data 2013'!I14</f>
        <v>311570</v>
      </c>
    </row>
    <row r="6" spans="2:9" ht="15.75" x14ac:dyDescent="0.25">
      <c r="B6" s="47" t="str">
        <f>'Automotive Data 2013'!B15</f>
        <v>May</v>
      </c>
      <c r="C6" s="48">
        <f>'Automotive Data 2013'!C15</f>
        <v>2013</v>
      </c>
      <c r="D6" s="38">
        <f>'Automotive Data 2013'!D15</f>
        <v>1761500</v>
      </c>
      <c r="E6" s="6">
        <f>'Automotive Data 2013'!E15</f>
        <v>1396900</v>
      </c>
      <c r="F6" s="7">
        <f>'Automotive Data 2013'!F15</f>
        <v>364600</v>
      </c>
      <c r="G6" s="38">
        <f>'Automotive Data 2013'!G15</f>
        <v>1761500</v>
      </c>
      <c r="H6" s="6">
        <f>'Automotive Data 2013'!H15</f>
        <v>1396900</v>
      </c>
      <c r="I6" s="7">
        <f>'Automotive Data 2013'!I15</f>
        <v>364600</v>
      </c>
    </row>
    <row r="7" spans="2:9" ht="15.75" x14ac:dyDescent="0.25">
      <c r="B7" s="47" t="s">
        <v>17</v>
      </c>
      <c r="C7" s="48">
        <v>2013</v>
      </c>
      <c r="D7" s="38">
        <f>'Automotive Data 2013'!D16</f>
        <v>1841700</v>
      </c>
      <c r="E7" s="6">
        <f>'Automotive Data 2013'!E16</f>
        <v>1441400</v>
      </c>
      <c r="F7" s="7">
        <f>'Automotive Data 2013'!F16</f>
        <v>400300</v>
      </c>
      <c r="G7" s="38">
        <f>'Automotive Data 2013'!G16</f>
        <v>1899400</v>
      </c>
      <c r="H7" s="6">
        <f>'Automotive Data 2013'!H16</f>
        <v>1498600</v>
      </c>
      <c r="I7" s="7">
        <f>'Automotive Data 2013'!I16</f>
        <v>400800</v>
      </c>
    </row>
    <row r="8" spans="2:9" ht="15.75" x14ac:dyDescent="0.25">
      <c r="B8" s="47" t="s">
        <v>18</v>
      </c>
      <c r="C8" s="48">
        <v>2013</v>
      </c>
      <c r="D8" s="38">
        <v>2035100</v>
      </c>
      <c r="E8" s="6">
        <v>1585500</v>
      </c>
      <c r="F8" s="7">
        <v>449600</v>
      </c>
      <c r="G8" s="38">
        <v>2085200</v>
      </c>
      <c r="H8" s="6">
        <v>1657000</v>
      </c>
      <c r="I8" s="7">
        <v>428200</v>
      </c>
    </row>
    <row r="9" spans="2:9" ht="15.75" x14ac:dyDescent="0.25">
      <c r="B9" s="47" t="s">
        <v>2</v>
      </c>
      <c r="C9" s="48">
        <v>2013</v>
      </c>
      <c r="D9" s="38">
        <v>1354600</v>
      </c>
      <c r="E9" s="6">
        <v>1111900</v>
      </c>
      <c r="F9" s="7">
        <v>242700</v>
      </c>
      <c r="G9" s="38">
        <v>1347200</v>
      </c>
      <c r="H9" s="6">
        <v>1105100</v>
      </c>
      <c r="I9" s="7">
        <v>242100</v>
      </c>
    </row>
    <row r="10" spans="2:9" ht="15.75" x14ac:dyDescent="0.25">
      <c r="B10" s="42" t="s">
        <v>1</v>
      </c>
      <c r="C10" s="49">
        <v>2013</v>
      </c>
      <c r="D10" s="50">
        <v>2034500</v>
      </c>
      <c r="E10" s="51">
        <v>1725500</v>
      </c>
      <c r="F10" s="52">
        <v>309000</v>
      </c>
      <c r="G10" s="50">
        <v>1964500</v>
      </c>
      <c r="H10" s="51">
        <v>1621200</v>
      </c>
      <c r="I10" s="52">
        <v>343300</v>
      </c>
    </row>
    <row r="12" spans="2:9" ht="15.75" x14ac:dyDescent="0.25">
      <c r="B12" s="76" t="s">
        <v>134</v>
      </c>
      <c r="C12" s="85"/>
      <c r="D12" s="74" t="s">
        <v>5</v>
      </c>
      <c r="E12" s="72"/>
      <c r="F12" s="73"/>
      <c r="G12" s="74" t="s">
        <v>6</v>
      </c>
      <c r="H12" s="72"/>
      <c r="I12" s="73"/>
    </row>
    <row r="13" spans="2:9" ht="15.75" x14ac:dyDescent="0.25">
      <c r="B13" s="83"/>
      <c r="C13" s="86"/>
      <c r="D13" s="39" t="s">
        <v>7</v>
      </c>
      <c r="E13" s="41" t="s">
        <v>3</v>
      </c>
      <c r="F13" s="40" t="s">
        <v>4</v>
      </c>
      <c r="G13" s="39" t="s">
        <v>7</v>
      </c>
      <c r="H13" s="41" t="s">
        <v>3</v>
      </c>
      <c r="I13" s="40" t="s">
        <v>4</v>
      </c>
    </row>
    <row r="14" spans="2:9" x14ac:dyDescent="0.2">
      <c r="B14" s="53" t="s">
        <v>133</v>
      </c>
      <c r="C14" s="54" t="s">
        <v>135</v>
      </c>
      <c r="D14" s="68">
        <f>D5-D24</f>
        <v>196584</v>
      </c>
      <c r="E14" s="55">
        <f t="shared" ref="E14:I14" si="1">E5-E24</f>
        <v>119253</v>
      </c>
      <c r="F14" s="56">
        <f t="shared" si="1"/>
        <v>77331</v>
      </c>
      <c r="G14" s="55">
        <f t="shared" si="1"/>
        <v>142881</v>
      </c>
      <c r="H14" s="55">
        <f t="shared" si="1"/>
        <v>93811</v>
      </c>
      <c r="I14" s="56">
        <f t="shared" si="1"/>
        <v>39070</v>
      </c>
    </row>
    <row r="15" spans="2:9" x14ac:dyDescent="0.2">
      <c r="B15" s="43"/>
      <c r="C15" s="57" t="s">
        <v>136</v>
      </c>
      <c r="D15" s="69">
        <f>D14/D24</f>
        <v>0.12621765650080258</v>
      </c>
      <c r="E15" s="58">
        <f>E14/E24</f>
        <v>9.2861703784457253E-2</v>
      </c>
      <c r="F15" s="59">
        <f t="shared" ref="F15:I15" si="2">F14/F24</f>
        <v>0.28295279912184412</v>
      </c>
      <c r="G15" s="58">
        <f t="shared" si="2"/>
        <v>9.3306994057336903E-2</v>
      </c>
      <c r="H15" s="58">
        <f t="shared" si="2"/>
        <v>7.4524149984111859E-2</v>
      </c>
      <c r="I15" s="59">
        <f t="shared" si="2"/>
        <v>0.14337614678899083</v>
      </c>
    </row>
    <row r="16" spans="2:9" x14ac:dyDescent="0.2">
      <c r="B16" s="43" t="s">
        <v>137</v>
      </c>
      <c r="C16" s="57" t="s">
        <v>135</v>
      </c>
      <c r="D16" s="70">
        <f>D5-D6</f>
        <v>-7416</v>
      </c>
      <c r="E16" s="60">
        <f t="shared" ref="E16:I16" si="3">E5-E6</f>
        <v>6553</v>
      </c>
      <c r="F16" s="61">
        <f t="shared" si="3"/>
        <v>-13969</v>
      </c>
      <c r="G16" s="60">
        <f t="shared" si="3"/>
        <v>-87319</v>
      </c>
      <c r="H16" s="60">
        <f t="shared" si="3"/>
        <v>-44289</v>
      </c>
      <c r="I16" s="61">
        <f t="shared" si="3"/>
        <v>-53030</v>
      </c>
    </row>
    <row r="17" spans="2:9" x14ac:dyDescent="0.2">
      <c r="B17" s="43"/>
      <c r="C17" s="57" t="s">
        <v>136</v>
      </c>
      <c r="D17" s="69">
        <f>D16/D5</f>
        <v>-4.2278476971456327E-3</v>
      </c>
      <c r="E17" s="58">
        <f t="shared" ref="E17:I17" si="4">E16/E5</f>
        <v>4.6691980422572041E-3</v>
      </c>
      <c r="F17" s="59">
        <f t="shared" si="4"/>
        <v>-3.9839603457766139E-2</v>
      </c>
      <c r="G17" s="58">
        <f t="shared" si="4"/>
        <v>-5.2156248338739955E-2</v>
      </c>
      <c r="H17" s="58">
        <f t="shared" si="4"/>
        <v>-3.2743338624334713E-2</v>
      </c>
      <c r="I17" s="59">
        <f t="shared" si="4"/>
        <v>-0.17020252270757774</v>
      </c>
    </row>
    <row r="18" spans="2:9" x14ac:dyDescent="0.2">
      <c r="B18" s="43" t="s">
        <v>138</v>
      </c>
      <c r="C18" s="57" t="s">
        <v>135</v>
      </c>
      <c r="D18" s="70">
        <f>D$4-D$23</f>
        <v>1000316</v>
      </c>
      <c r="E18" s="60">
        <f>E$4-E$23</f>
        <v>929596</v>
      </c>
      <c r="F18" s="61">
        <f t="shared" ref="F18:I18" si="5">F$4-F$23</f>
        <v>70720</v>
      </c>
      <c r="G18" s="60">
        <f t="shared" si="5"/>
        <v>1050656</v>
      </c>
      <c r="H18" s="60">
        <f t="shared" si="5"/>
        <v>933740</v>
      </c>
      <c r="I18" s="61">
        <f t="shared" si="5"/>
        <v>116916</v>
      </c>
    </row>
    <row r="19" spans="2:9" x14ac:dyDescent="0.2">
      <c r="B19" s="62"/>
      <c r="C19" s="63" t="s">
        <v>136</v>
      </c>
      <c r="D19" s="71">
        <f>D18/D23</f>
        <v>0.12461760709119277</v>
      </c>
      <c r="E19" s="64">
        <f>E18/E23</f>
        <v>0.14681840494130713</v>
      </c>
      <c r="F19" s="65">
        <f t="shared" ref="F19:I19" si="6">F18/F23</f>
        <v>4.1710901927477763E-2</v>
      </c>
      <c r="G19" s="64">
        <f t="shared" si="6"/>
        <v>0.13121482516113112</v>
      </c>
      <c r="H19" s="64">
        <f t="shared" si="6"/>
        <v>0.14716015293787607</v>
      </c>
      <c r="I19" s="65">
        <f t="shared" si="6"/>
        <v>7.0343015154468724E-2</v>
      </c>
    </row>
    <row r="21" spans="2:9" ht="15.75" x14ac:dyDescent="0.25">
      <c r="B21" s="76">
        <v>2012</v>
      </c>
      <c r="C21" s="80"/>
      <c r="D21" s="74" t="s">
        <v>5</v>
      </c>
      <c r="E21" s="72"/>
      <c r="F21" s="73"/>
      <c r="G21" s="74" t="s">
        <v>6</v>
      </c>
      <c r="H21" s="72"/>
      <c r="I21" s="73"/>
    </row>
    <row r="22" spans="2:9" ht="15.75" x14ac:dyDescent="0.25">
      <c r="B22" s="81"/>
      <c r="C22" s="82"/>
      <c r="D22" s="39" t="s">
        <v>7</v>
      </c>
      <c r="E22" s="41" t="s">
        <v>3</v>
      </c>
      <c r="F22" s="40" t="s">
        <v>4</v>
      </c>
      <c r="G22" s="39" t="s">
        <v>7</v>
      </c>
      <c r="H22" s="41" t="s">
        <v>3</v>
      </c>
      <c r="I22" s="40" t="s">
        <v>4</v>
      </c>
    </row>
    <row r="23" spans="2:9" ht="15.75" x14ac:dyDescent="0.25">
      <c r="B23" s="44" t="s">
        <v>8</v>
      </c>
      <c r="C23" s="45"/>
      <c r="D23" s="46">
        <f>SUM(D25:D29)</f>
        <v>8027084</v>
      </c>
      <c r="E23" s="66">
        <f t="shared" ref="E23:I23" si="7">SUM(E25:E29)</f>
        <v>6331604</v>
      </c>
      <c r="F23" s="67">
        <f t="shared" si="7"/>
        <v>1695480</v>
      </c>
      <c r="G23" s="46">
        <f t="shared" si="7"/>
        <v>8007144</v>
      </c>
      <c r="H23" s="66">
        <f t="shared" si="7"/>
        <v>6345060</v>
      </c>
      <c r="I23" s="67">
        <f t="shared" si="7"/>
        <v>1662084</v>
      </c>
    </row>
    <row r="24" spans="2:9" ht="15.75" x14ac:dyDescent="0.25">
      <c r="B24" s="47" t="str">
        <f>'Automotive Data 2013'!B27</f>
        <v>June</v>
      </c>
      <c r="C24" s="11">
        <f>'Automotive Data 2013'!C27</f>
        <v>2012</v>
      </c>
      <c r="D24" s="38">
        <f>'Automotive Data 2013'!D27</f>
        <v>1557500</v>
      </c>
      <c r="E24" s="6">
        <f>'Automotive Data 2013'!E27</f>
        <v>1284200</v>
      </c>
      <c r="F24" s="7">
        <f>'Automotive Data 2013'!F27</f>
        <v>273300</v>
      </c>
      <c r="G24" s="38">
        <f>'Automotive Data 2013'!G27</f>
        <v>1531300</v>
      </c>
      <c r="H24" s="6">
        <f>'Automotive Data 2013'!H27</f>
        <v>1258800</v>
      </c>
      <c r="I24" s="7">
        <f>'Automotive Data 2013'!I27</f>
        <v>272500</v>
      </c>
    </row>
    <row r="25" spans="2:9" ht="15.75" x14ac:dyDescent="0.25">
      <c r="B25" s="47" t="str">
        <f>'Automotive Data 2013'!B28</f>
        <v>May</v>
      </c>
      <c r="C25" s="11">
        <f>'Automotive Data 2013'!C28</f>
        <v>2012</v>
      </c>
      <c r="D25" s="38">
        <f>'Automotive Data 2013'!D28</f>
        <v>1607200</v>
      </c>
      <c r="E25" s="6">
        <f>'Automotive Data 2013'!E28</f>
        <v>1281900</v>
      </c>
      <c r="F25" s="7">
        <f>'Automotive Data 2013'!F28</f>
        <v>325300</v>
      </c>
      <c r="G25" s="38">
        <f>'Automotive Data 2013'!G28</f>
        <v>1570900</v>
      </c>
      <c r="H25" s="6">
        <f>'Automotive Data 2013'!H28</f>
        <v>1269100</v>
      </c>
      <c r="I25" s="7">
        <f>'Automotive Data 2013'!I28</f>
        <v>301800</v>
      </c>
    </row>
    <row r="26" spans="2:9" ht="15.75" x14ac:dyDescent="0.25">
      <c r="B26" s="47" t="s">
        <v>17</v>
      </c>
      <c r="C26" s="11">
        <v>2012</v>
      </c>
      <c r="D26" s="38">
        <f>'Automotive Data 2013'!D29</f>
        <v>1624412</v>
      </c>
      <c r="E26" s="6">
        <f>'Automotive Data 2013'!E29</f>
        <v>1276038</v>
      </c>
      <c r="F26" s="7">
        <f>'Automotive Data 2013'!F29</f>
        <v>348374</v>
      </c>
      <c r="G26" s="38">
        <f>'Automotive Data 2013'!G29</f>
        <v>1647562</v>
      </c>
      <c r="H26" s="6">
        <f>'Automotive Data 2013'!H29</f>
        <v>1305151</v>
      </c>
      <c r="I26" s="7">
        <f>'Automotive Data 2013'!I29</f>
        <v>342411</v>
      </c>
    </row>
    <row r="27" spans="2:9" ht="15.75" x14ac:dyDescent="0.25">
      <c r="B27" s="47" t="s">
        <v>18</v>
      </c>
      <c r="C27" s="11">
        <v>2012</v>
      </c>
      <c r="D27" s="38">
        <v>1838572</v>
      </c>
      <c r="E27" s="6">
        <v>1399966</v>
      </c>
      <c r="F27" s="7">
        <v>438606</v>
      </c>
      <c r="G27" s="6">
        <v>1880582</v>
      </c>
      <c r="H27" s="6">
        <v>1455809</v>
      </c>
      <c r="I27" s="7">
        <v>424773</v>
      </c>
    </row>
    <row r="28" spans="2:9" ht="15.75" x14ac:dyDescent="0.25">
      <c r="B28" s="47" t="s">
        <v>2</v>
      </c>
      <c r="C28" s="48">
        <v>2012</v>
      </c>
      <c r="D28" s="38">
        <v>1567100</v>
      </c>
      <c r="E28" s="6">
        <v>1213100</v>
      </c>
      <c r="F28" s="7">
        <v>354000</v>
      </c>
      <c r="G28" s="38">
        <v>1608700</v>
      </c>
      <c r="H28" s="6">
        <v>1261500</v>
      </c>
      <c r="I28" s="7">
        <v>347200</v>
      </c>
    </row>
    <row r="29" spans="2:9" ht="15.75" x14ac:dyDescent="0.25">
      <c r="B29" s="42" t="s">
        <v>1</v>
      </c>
      <c r="C29" s="49">
        <v>2012</v>
      </c>
      <c r="D29" s="50">
        <v>1389800</v>
      </c>
      <c r="E29" s="51">
        <v>1160600</v>
      </c>
      <c r="F29" s="52">
        <v>229200</v>
      </c>
      <c r="G29" s="50">
        <v>1299400</v>
      </c>
      <c r="H29" s="51">
        <v>1053500</v>
      </c>
      <c r="I29" s="52">
        <v>245900</v>
      </c>
    </row>
  </sheetData>
  <sheetProtection password="CA02" sheet="1" objects="1" scenarios="1"/>
  <mergeCells count="9">
    <mergeCell ref="B21:C22"/>
    <mergeCell ref="D21:F21"/>
    <mergeCell ref="G21:I21"/>
    <mergeCell ref="B2:C3"/>
    <mergeCell ref="D2:F2"/>
    <mergeCell ref="G2:I2"/>
    <mergeCell ref="B12:C13"/>
    <mergeCell ref="D12:F12"/>
    <mergeCell ref="G12:I1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tabSelected="1" topLeftCell="A26" zoomScaleNormal="100" workbookViewId="0">
      <selection activeCell="F18" sqref="F18"/>
    </sheetView>
  </sheetViews>
  <sheetFormatPr defaultRowHeight="12.75" x14ac:dyDescent="0.2"/>
  <cols>
    <col min="1" max="1" width="5.140625" customWidth="1"/>
    <col min="2" max="2" width="19.7109375" bestFit="1" customWidth="1"/>
    <col min="3" max="3" width="8.5703125" bestFit="1" customWidth="1"/>
    <col min="4" max="4" width="17" bestFit="1" customWidth="1"/>
    <col min="5" max="5" width="15.42578125" bestFit="1" customWidth="1"/>
    <col min="6" max="6" width="20.7109375" bestFit="1" customWidth="1"/>
    <col min="7" max="7" width="17" bestFit="1" customWidth="1"/>
    <col min="8" max="8" width="15.42578125" bestFit="1" customWidth="1"/>
    <col min="9" max="9" width="20.7109375" bestFit="1" customWidth="1"/>
  </cols>
  <sheetData>
    <row r="2" spans="2:9" ht="15.75" x14ac:dyDescent="0.25">
      <c r="B2" s="76">
        <v>2013</v>
      </c>
      <c r="C2" s="77"/>
      <c r="D2" s="74" t="s">
        <v>5</v>
      </c>
      <c r="E2" s="72"/>
      <c r="F2" s="73"/>
      <c r="G2" s="74" t="s">
        <v>6</v>
      </c>
      <c r="H2" s="72"/>
      <c r="I2" s="73"/>
    </row>
    <row r="3" spans="2:9" ht="15.75" x14ac:dyDescent="0.25">
      <c r="B3" s="78"/>
      <c r="C3" s="79"/>
      <c r="D3" s="39" t="s">
        <v>7</v>
      </c>
      <c r="E3" s="41" t="s">
        <v>3</v>
      </c>
      <c r="F3" s="40" t="s">
        <v>4</v>
      </c>
      <c r="G3" s="39" t="s">
        <v>7</v>
      </c>
      <c r="H3" s="41" t="s">
        <v>3</v>
      </c>
      <c r="I3" s="40" t="s">
        <v>4</v>
      </c>
    </row>
    <row r="4" spans="2:9" ht="15.75" x14ac:dyDescent="0.25">
      <c r="B4" s="44" t="s">
        <v>8</v>
      </c>
      <c r="C4" s="45"/>
      <c r="D4" s="46">
        <f>SUM(D5:D11)</f>
        <v>12297774</v>
      </c>
      <c r="E4" s="66">
        <f t="shared" ref="E4" si="0">SUM(E5:E11)</f>
        <v>9902222</v>
      </c>
      <c r="F4" s="67">
        <f>SUM(F5:F11)</f>
        <v>2395525</v>
      </c>
      <c r="G4" s="66">
        <f t="shared" ref="G4" si="1">SUM(G5:G11)</f>
        <v>12315314</v>
      </c>
      <c r="H4" s="66">
        <f t="shared" ref="H4" si="2">SUM(H5:H11)</f>
        <v>9930209</v>
      </c>
      <c r="I4" s="67">
        <f t="shared" ref="I4" si="3">SUM(I5:I11)</f>
        <v>2375105</v>
      </c>
    </row>
    <row r="5" spans="2:9" ht="15.75" x14ac:dyDescent="0.25">
      <c r="B5" s="47" t="s">
        <v>14</v>
      </c>
      <c r="C5" s="48">
        <v>2013</v>
      </c>
      <c r="D5" s="38">
        <f>'Automotive Data 2013'!D13</f>
        <v>1516290</v>
      </c>
      <c r="E5" s="6">
        <f>'Automotive Data 2013'!E13</f>
        <v>1237569</v>
      </c>
      <c r="F5" s="7">
        <f>'Automotive Data 2013'!F13</f>
        <v>278694</v>
      </c>
      <c r="G5" s="6">
        <f>'Automotive Data 2013'!G13</f>
        <v>1583333</v>
      </c>
      <c r="H5" s="6">
        <f>'Automotive Data 2013'!H13</f>
        <v>1298798</v>
      </c>
      <c r="I5" s="7">
        <f>'Automotive Data 2013'!I13</f>
        <v>284535</v>
      </c>
    </row>
    <row r="6" spans="2:9" ht="15.75" x14ac:dyDescent="0.25">
      <c r="B6" s="47" t="str">
        <f>'Automotive Data 2013'!B14</f>
        <v>June</v>
      </c>
      <c r="C6" s="48">
        <f>'Automotive Data 2013'!C14</f>
        <v>2013</v>
      </c>
      <c r="D6" s="38">
        <f>'Automotive Data 2013'!D14</f>
        <v>1754084</v>
      </c>
      <c r="E6" s="6">
        <f>'Automotive Data 2013'!E14</f>
        <v>1403453</v>
      </c>
      <c r="F6" s="7">
        <f>'Automotive Data 2013'!F14</f>
        <v>350631</v>
      </c>
      <c r="G6" s="38">
        <f>'Automotive Data 2013'!G14</f>
        <v>1674181</v>
      </c>
      <c r="H6" s="6">
        <f>'Automotive Data 2013'!H14</f>
        <v>1352611</v>
      </c>
      <c r="I6" s="7">
        <f>'Automotive Data 2013'!I14</f>
        <v>311570</v>
      </c>
    </row>
    <row r="7" spans="2:9" ht="15.75" x14ac:dyDescent="0.25">
      <c r="B7" s="47" t="str">
        <f>'Automotive Data 2013'!B15</f>
        <v>May</v>
      </c>
      <c r="C7" s="48">
        <f>'Automotive Data 2013'!C15</f>
        <v>2013</v>
      </c>
      <c r="D7" s="38">
        <f>'Automotive Data 2013'!D15</f>
        <v>1761500</v>
      </c>
      <c r="E7" s="6">
        <f>'Automotive Data 2013'!E15</f>
        <v>1396900</v>
      </c>
      <c r="F7" s="7">
        <f>'Automotive Data 2013'!F15</f>
        <v>364600</v>
      </c>
      <c r="G7" s="38">
        <f>'Automotive Data 2013'!G15</f>
        <v>1761500</v>
      </c>
      <c r="H7" s="6">
        <f>'Automotive Data 2013'!H15</f>
        <v>1396900</v>
      </c>
      <c r="I7" s="7">
        <f>'Automotive Data 2013'!I15</f>
        <v>364600</v>
      </c>
    </row>
    <row r="8" spans="2:9" ht="15.75" x14ac:dyDescent="0.25">
      <c r="B8" s="47" t="s">
        <v>17</v>
      </c>
      <c r="C8" s="48">
        <v>2013</v>
      </c>
      <c r="D8" s="38">
        <f>'Automotive Data 2013'!D16</f>
        <v>1841700</v>
      </c>
      <c r="E8" s="6">
        <f>'Automotive Data 2013'!E16</f>
        <v>1441400</v>
      </c>
      <c r="F8" s="7">
        <f>'Automotive Data 2013'!F16</f>
        <v>400300</v>
      </c>
      <c r="G8" s="38">
        <f>'Automotive Data 2013'!G16</f>
        <v>1899400</v>
      </c>
      <c r="H8" s="6">
        <f>'Automotive Data 2013'!H16</f>
        <v>1498600</v>
      </c>
      <c r="I8" s="7">
        <f>'Automotive Data 2013'!I16</f>
        <v>400800</v>
      </c>
    </row>
    <row r="9" spans="2:9" ht="15.75" x14ac:dyDescent="0.25">
      <c r="B9" s="47" t="s">
        <v>18</v>
      </c>
      <c r="C9" s="48">
        <v>2013</v>
      </c>
      <c r="D9" s="38">
        <v>2035100</v>
      </c>
      <c r="E9" s="6">
        <v>1585500</v>
      </c>
      <c r="F9" s="7">
        <v>449600</v>
      </c>
      <c r="G9" s="38">
        <v>2085200</v>
      </c>
      <c r="H9" s="6">
        <v>1657000</v>
      </c>
      <c r="I9" s="7">
        <v>428200</v>
      </c>
    </row>
    <row r="10" spans="2:9" ht="15.75" x14ac:dyDescent="0.25">
      <c r="B10" s="47" t="s">
        <v>2</v>
      </c>
      <c r="C10" s="48">
        <v>2013</v>
      </c>
      <c r="D10" s="38">
        <v>1354600</v>
      </c>
      <c r="E10" s="6">
        <v>1111900</v>
      </c>
      <c r="F10" s="7">
        <v>242700</v>
      </c>
      <c r="G10" s="38">
        <v>1347200</v>
      </c>
      <c r="H10" s="6">
        <v>1105100</v>
      </c>
      <c r="I10" s="7">
        <v>242100</v>
      </c>
    </row>
    <row r="11" spans="2:9" ht="15.75" x14ac:dyDescent="0.25">
      <c r="B11" s="42" t="s">
        <v>1</v>
      </c>
      <c r="C11" s="49">
        <v>2013</v>
      </c>
      <c r="D11" s="50">
        <v>2034500</v>
      </c>
      <c r="E11" s="51">
        <v>1725500</v>
      </c>
      <c r="F11" s="52">
        <v>309000</v>
      </c>
      <c r="G11" s="50">
        <v>1964500</v>
      </c>
      <c r="H11" s="51">
        <v>1621200</v>
      </c>
      <c r="I11" s="52">
        <v>343300</v>
      </c>
    </row>
    <row r="13" spans="2:9" ht="15.75" x14ac:dyDescent="0.25">
      <c r="B13" s="76" t="s">
        <v>134</v>
      </c>
      <c r="C13" s="85"/>
      <c r="D13" s="74" t="s">
        <v>5</v>
      </c>
      <c r="E13" s="72"/>
      <c r="F13" s="73"/>
      <c r="G13" s="74" t="s">
        <v>6</v>
      </c>
      <c r="H13" s="72"/>
      <c r="I13" s="73"/>
    </row>
    <row r="14" spans="2:9" ht="15.75" x14ac:dyDescent="0.25">
      <c r="B14" s="83"/>
      <c r="C14" s="86"/>
      <c r="D14" s="39" t="s">
        <v>7</v>
      </c>
      <c r="E14" s="41" t="s">
        <v>3</v>
      </c>
      <c r="F14" s="40" t="s">
        <v>4</v>
      </c>
      <c r="G14" s="39" t="s">
        <v>7</v>
      </c>
      <c r="H14" s="41" t="s">
        <v>3</v>
      </c>
      <c r="I14" s="40" t="s">
        <v>4</v>
      </c>
    </row>
    <row r="15" spans="2:9" x14ac:dyDescent="0.2">
      <c r="B15" s="53" t="s">
        <v>133</v>
      </c>
      <c r="C15" s="54" t="s">
        <v>135</v>
      </c>
      <c r="D15" s="68">
        <f>D5-D25</f>
        <v>136890</v>
      </c>
      <c r="E15" s="55">
        <f>E5-E25</f>
        <v>117369</v>
      </c>
      <c r="F15" s="56">
        <f>F5-F25</f>
        <v>19494</v>
      </c>
      <c r="G15" s="68">
        <f t="shared" ref="G15:I15" si="4">G5-G25</f>
        <v>146233</v>
      </c>
      <c r="H15" s="55">
        <f t="shared" si="4"/>
        <v>113998</v>
      </c>
      <c r="I15" s="56">
        <f t="shared" si="4"/>
        <v>32235</v>
      </c>
    </row>
    <row r="16" spans="2:9" x14ac:dyDescent="0.2">
      <c r="B16" s="43"/>
      <c r="C16" s="57" t="s">
        <v>136</v>
      </c>
      <c r="D16" s="69">
        <f>D15/D25</f>
        <v>9.9238799478033934E-2</v>
      </c>
      <c r="E16" s="58">
        <f t="shared" ref="E16:I16" si="5">E15/E25</f>
        <v>0.10477504017139797</v>
      </c>
      <c r="F16" s="59">
        <f>F15/F25</f>
        <v>7.5208333333333335E-2</v>
      </c>
      <c r="G16" s="69">
        <f t="shared" si="5"/>
        <v>0.1017556189548396</v>
      </c>
      <c r="H16" s="58">
        <f t="shared" si="5"/>
        <v>9.6217083051991892E-2</v>
      </c>
      <c r="I16" s="59">
        <f t="shared" si="5"/>
        <v>0.12776456599286565</v>
      </c>
    </row>
    <row r="17" spans="2:9" x14ac:dyDescent="0.2">
      <c r="B17" s="43" t="s">
        <v>137</v>
      </c>
      <c r="C17" s="57" t="s">
        <v>135</v>
      </c>
      <c r="D17" s="70">
        <f>D5-D6</f>
        <v>-237794</v>
      </c>
      <c r="E17" s="60">
        <f t="shared" ref="E17:I17" si="6">E5-E6</f>
        <v>-165884</v>
      </c>
      <c r="F17" s="61">
        <f t="shared" si="6"/>
        <v>-71937</v>
      </c>
      <c r="G17" s="70">
        <f t="shared" si="6"/>
        <v>-90848</v>
      </c>
      <c r="H17" s="60">
        <f t="shared" si="6"/>
        <v>-53813</v>
      </c>
      <c r="I17" s="61">
        <f t="shared" si="6"/>
        <v>-27035</v>
      </c>
    </row>
    <row r="18" spans="2:9" x14ac:dyDescent="0.2">
      <c r="B18" s="43"/>
      <c r="C18" s="57" t="s">
        <v>136</v>
      </c>
      <c r="D18" s="69">
        <f>D17/D5</f>
        <v>-0.15682620079272436</v>
      </c>
      <c r="E18" s="58">
        <f t="shared" ref="E18:I18" si="7">E17/E5</f>
        <v>-0.13404020301090283</v>
      </c>
      <c r="F18" s="59">
        <f t="shared" si="7"/>
        <v>-0.25812181101853648</v>
      </c>
      <c r="G18" s="69">
        <f t="shared" si="7"/>
        <v>-5.7377696290041323E-2</v>
      </c>
      <c r="H18" s="58">
        <f t="shared" si="7"/>
        <v>-4.1432924904411618E-2</v>
      </c>
      <c r="I18" s="59">
        <f t="shared" si="7"/>
        <v>-9.5014673063067809E-2</v>
      </c>
    </row>
    <row r="19" spans="2:9" x14ac:dyDescent="0.2">
      <c r="B19" s="43" t="s">
        <v>138</v>
      </c>
      <c r="C19" s="57" t="s">
        <v>135</v>
      </c>
      <c r="D19" s="70">
        <f>D$4-D$24</f>
        <v>1333790</v>
      </c>
      <c r="E19" s="60">
        <f t="shared" ref="E19:I19" si="8">E$4-E$24</f>
        <v>1166218</v>
      </c>
      <c r="F19" s="61">
        <f>F$4-F$24</f>
        <v>167545</v>
      </c>
      <c r="G19" s="70">
        <f t="shared" si="8"/>
        <v>1339770</v>
      </c>
      <c r="H19" s="60">
        <f t="shared" si="8"/>
        <v>1141549</v>
      </c>
      <c r="I19" s="61">
        <f t="shared" si="8"/>
        <v>188221</v>
      </c>
    </row>
    <row r="20" spans="2:9" x14ac:dyDescent="0.2">
      <c r="B20" s="62"/>
      <c r="C20" s="63" t="s">
        <v>136</v>
      </c>
      <c r="D20" s="71">
        <f>D19/D24</f>
        <v>0.12165194695650779</v>
      </c>
      <c r="E20" s="64">
        <f t="shared" ref="E20:I20" si="9">E19/E24</f>
        <v>0.13349558905879622</v>
      </c>
      <c r="F20" s="65">
        <f>F19/F24</f>
        <v>7.520040574870511E-2</v>
      </c>
      <c r="G20" s="71">
        <f t="shared" si="9"/>
        <v>0.1220686646602665</v>
      </c>
      <c r="H20" s="64">
        <f t="shared" si="9"/>
        <v>0.12988885677680101</v>
      </c>
      <c r="I20" s="65">
        <f t="shared" si="9"/>
        <v>8.6068122497581029E-2</v>
      </c>
    </row>
    <row r="22" spans="2:9" ht="15.75" x14ac:dyDescent="0.25">
      <c r="B22" s="76">
        <v>2012</v>
      </c>
      <c r="C22" s="80"/>
      <c r="D22" s="74" t="s">
        <v>5</v>
      </c>
      <c r="E22" s="72"/>
      <c r="F22" s="73"/>
      <c r="G22" s="74" t="s">
        <v>6</v>
      </c>
      <c r="H22" s="72"/>
      <c r="I22" s="73"/>
    </row>
    <row r="23" spans="2:9" ht="15.75" x14ac:dyDescent="0.25">
      <c r="B23" s="81"/>
      <c r="C23" s="82"/>
      <c r="D23" s="39" t="s">
        <v>7</v>
      </c>
      <c r="E23" s="41" t="s">
        <v>3</v>
      </c>
      <c r="F23" s="40" t="s">
        <v>4</v>
      </c>
      <c r="G23" s="39" t="s">
        <v>7</v>
      </c>
      <c r="H23" s="41" t="s">
        <v>3</v>
      </c>
      <c r="I23" s="40" t="s">
        <v>4</v>
      </c>
    </row>
    <row r="24" spans="2:9" ht="15.75" x14ac:dyDescent="0.25">
      <c r="B24" s="44" t="s">
        <v>8</v>
      </c>
      <c r="C24" s="45"/>
      <c r="D24" s="46">
        <f t="shared" ref="D24:I24" si="10">SUM(D25:D31)</f>
        <v>10963984</v>
      </c>
      <c r="E24" s="66">
        <f t="shared" si="10"/>
        <v>8736004</v>
      </c>
      <c r="F24" s="67">
        <f t="shared" si="10"/>
        <v>2227980</v>
      </c>
      <c r="G24" s="46">
        <f t="shared" si="10"/>
        <v>10975544</v>
      </c>
      <c r="H24" s="66">
        <f t="shared" si="10"/>
        <v>8788660</v>
      </c>
      <c r="I24" s="67">
        <f t="shared" si="10"/>
        <v>2186884</v>
      </c>
    </row>
    <row r="25" spans="2:9" ht="15.75" x14ac:dyDescent="0.25">
      <c r="B25" s="47" t="s">
        <v>14</v>
      </c>
      <c r="C25" s="11">
        <v>2012</v>
      </c>
      <c r="D25" s="38">
        <f>'Automotive Data 2013'!D26</f>
        <v>1379400</v>
      </c>
      <c r="E25" s="6">
        <f>'Automotive Data 2013'!E26</f>
        <v>1120200</v>
      </c>
      <c r="F25" s="7">
        <f>'Automotive Data 2013'!F26</f>
        <v>259200</v>
      </c>
      <c r="G25" s="6">
        <f>'Automotive Data 2013'!G26</f>
        <v>1437100</v>
      </c>
      <c r="H25" s="6">
        <f>'Automotive Data 2013'!H26</f>
        <v>1184800</v>
      </c>
      <c r="I25" s="7">
        <f>'Automotive Data 2013'!I26</f>
        <v>252300</v>
      </c>
    </row>
    <row r="26" spans="2:9" ht="15.75" x14ac:dyDescent="0.25">
      <c r="B26" s="47" t="str">
        <f>'Automotive Data 2013'!B27</f>
        <v>June</v>
      </c>
      <c r="C26" s="11">
        <f>'Automotive Data 2013'!C27</f>
        <v>2012</v>
      </c>
      <c r="D26" s="38">
        <f>'Automotive Data 2013'!D27</f>
        <v>1557500</v>
      </c>
      <c r="E26" s="6">
        <f>'Automotive Data 2013'!E27</f>
        <v>1284200</v>
      </c>
      <c r="F26" s="7">
        <f>'Automotive Data 2013'!F27</f>
        <v>273300</v>
      </c>
      <c r="G26" s="38">
        <f>'Automotive Data 2013'!G27</f>
        <v>1531300</v>
      </c>
      <c r="H26" s="6">
        <f>'Automotive Data 2013'!H27</f>
        <v>1258800</v>
      </c>
      <c r="I26" s="7">
        <f>'Automotive Data 2013'!I27</f>
        <v>272500</v>
      </c>
    </row>
    <row r="27" spans="2:9" ht="15.75" x14ac:dyDescent="0.25">
      <c r="B27" s="47" t="str">
        <f>'Automotive Data 2013'!B28</f>
        <v>May</v>
      </c>
      <c r="C27" s="11">
        <f>'Automotive Data 2013'!C28</f>
        <v>2012</v>
      </c>
      <c r="D27" s="38">
        <f>'Automotive Data 2013'!D28</f>
        <v>1607200</v>
      </c>
      <c r="E27" s="6">
        <f>'Automotive Data 2013'!E28</f>
        <v>1281900</v>
      </c>
      <c r="F27" s="7">
        <f>'Automotive Data 2013'!F28</f>
        <v>325300</v>
      </c>
      <c r="G27" s="38">
        <f>'Automotive Data 2013'!G28</f>
        <v>1570900</v>
      </c>
      <c r="H27" s="6">
        <f>'Automotive Data 2013'!H28</f>
        <v>1269100</v>
      </c>
      <c r="I27" s="7">
        <f>'Automotive Data 2013'!I28</f>
        <v>301800</v>
      </c>
    </row>
    <row r="28" spans="2:9" ht="15.75" x14ac:dyDescent="0.25">
      <c r="B28" s="47" t="s">
        <v>17</v>
      </c>
      <c r="C28" s="11">
        <v>2012</v>
      </c>
      <c r="D28" s="38">
        <f>'Automotive Data 2013'!D29</f>
        <v>1624412</v>
      </c>
      <c r="E28" s="6">
        <f>'Automotive Data 2013'!E29</f>
        <v>1276038</v>
      </c>
      <c r="F28" s="7">
        <f>'Automotive Data 2013'!F29</f>
        <v>348374</v>
      </c>
      <c r="G28" s="38">
        <f>'Automotive Data 2013'!G29</f>
        <v>1647562</v>
      </c>
      <c r="H28" s="6">
        <f>'Automotive Data 2013'!H29</f>
        <v>1305151</v>
      </c>
      <c r="I28" s="7">
        <f>'Automotive Data 2013'!I29</f>
        <v>342411</v>
      </c>
    </row>
    <row r="29" spans="2:9" ht="15.75" x14ac:dyDescent="0.25">
      <c r="B29" s="47" t="s">
        <v>18</v>
      </c>
      <c r="C29" s="11">
        <v>2012</v>
      </c>
      <c r="D29" s="38">
        <v>1838572</v>
      </c>
      <c r="E29" s="6">
        <v>1399966</v>
      </c>
      <c r="F29" s="7">
        <v>438606</v>
      </c>
      <c r="G29" s="6">
        <v>1880582</v>
      </c>
      <c r="H29" s="6">
        <v>1455809</v>
      </c>
      <c r="I29" s="7">
        <v>424773</v>
      </c>
    </row>
    <row r="30" spans="2:9" ht="15.75" x14ac:dyDescent="0.25">
      <c r="B30" s="47" t="s">
        <v>2</v>
      </c>
      <c r="C30" s="48">
        <v>2012</v>
      </c>
      <c r="D30" s="38">
        <v>1567100</v>
      </c>
      <c r="E30" s="6">
        <v>1213100</v>
      </c>
      <c r="F30" s="7">
        <v>354000</v>
      </c>
      <c r="G30" s="38">
        <v>1608700</v>
      </c>
      <c r="H30" s="6">
        <v>1261500</v>
      </c>
      <c r="I30" s="7">
        <v>347200</v>
      </c>
    </row>
    <row r="31" spans="2:9" ht="15.75" x14ac:dyDescent="0.25">
      <c r="B31" s="42" t="s">
        <v>1</v>
      </c>
      <c r="C31" s="49">
        <v>2012</v>
      </c>
      <c r="D31" s="50">
        <v>1389800</v>
      </c>
      <c r="E31" s="51">
        <v>1160600</v>
      </c>
      <c r="F31" s="52">
        <v>229200</v>
      </c>
      <c r="G31" s="50">
        <v>1299400</v>
      </c>
      <c r="H31" s="51">
        <v>1053500</v>
      </c>
      <c r="I31" s="52">
        <v>245900</v>
      </c>
    </row>
  </sheetData>
  <sheetProtection password="CA02" sheet="1" objects="1" scenarios="1"/>
  <mergeCells count="9">
    <mergeCell ref="B22:C23"/>
    <mergeCell ref="D22:F22"/>
    <mergeCell ref="G22:I22"/>
    <mergeCell ref="B2:C3"/>
    <mergeCell ref="D2:F2"/>
    <mergeCell ref="G2:I2"/>
    <mergeCell ref="B13:C14"/>
    <mergeCell ref="D13:F13"/>
    <mergeCell ref="G13:I13"/>
  </mergeCells>
  <pageMargins left="0.7" right="0.7" top="0.75" bottom="0.75" header="0.3" footer="0.3"/>
  <pageSetup scale="72" orientation="landscape" r:id="rId1"/>
  <rowBreaks count="2" manualBreakCount="2">
    <brk id="32" max="16383" man="1"/>
    <brk id="58" max="21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Automotive Data 2013</vt:lpstr>
      <vt:lpstr>Currency</vt:lpstr>
      <vt:lpstr>Data</vt:lpstr>
      <vt:lpstr>March - Detailed</vt:lpstr>
      <vt:lpstr>April - Detailed</vt:lpstr>
      <vt:lpstr>May - Detailed</vt:lpstr>
      <vt:lpstr>June - Detailed</vt:lpstr>
      <vt:lpstr>July - Detailed</vt:lpstr>
      <vt:lpstr>Currency</vt:lpstr>
      <vt:lpstr>Date</vt:lpstr>
      <vt:lpstr>Lifetime</vt:lpstr>
      <vt:lpstr>'Automotive Data 2013'!Print_Area</vt:lpstr>
      <vt:lpstr>'July - Detailed'!Print_Area</vt:lpstr>
      <vt:lpstr>Survey1to5</vt:lpstr>
      <vt:lpstr>SurveyAcceptable</vt:lpstr>
      <vt:lpstr>SurveyCity</vt:lpstr>
      <vt:lpstr>SurveyDepartment</vt:lpstr>
      <vt:lpstr>SurveyDifficult</vt:lpstr>
      <vt:lpstr>SurveyGoodPoor</vt:lpstr>
      <vt:lpstr>SurveyIncoterm</vt:lpstr>
      <vt:lpstr>SurveyYesNo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Mathias</cp:lastModifiedBy>
  <cp:lastPrinted>2013-08-20T02:34:38Z</cp:lastPrinted>
  <dcterms:created xsi:type="dcterms:W3CDTF">2012-03-13T18:08:17Z</dcterms:created>
  <dcterms:modified xsi:type="dcterms:W3CDTF">2013-08-20T10:48:27Z</dcterms:modified>
</cp:coreProperties>
</file>